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munidaddemurcia-my.sharepoint.com/personal/pam41x_carm_es/Documents/Teletrabajo/PRTR/NEXT GENERATION/PSTD EXTRA 2022/ACD/2024/Último/Bases y procedimiento/Procedimiento/MODELOS/"/>
    </mc:Choice>
  </mc:AlternateContent>
  <xr:revisionPtr revIDLastSave="0" documentId="11_3260B862F55F206957FA21B228917F9C474B802D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INSTRUCCIONES " sheetId="16" r:id="rId1"/>
    <sheet name="GENERAL" sheetId="1" r:id="rId2"/>
    <sheet name="ALOJAMIENTO 1" sheetId="2" r:id="rId3"/>
    <sheet name="ALOJAMIENTO 2" sheetId="12" r:id="rId4"/>
    <sheet name="ALOJAMIENTO 3" sheetId="14" r:id="rId5"/>
    <sheet name="ALOJAMIENTO 4" sheetId="15" r:id="rId6"/>
    <sheet name="ALOJAMIENTO 5" sheetId="13" r:id="rId7"/>
    <sheet name="DATOS EJES" sheetId="7" state="hidden" r:id="rId8"/>
  </sheets>
  <definedNames>
    <definedName name="_edn1" localSheetId="7">'DATOS EJES'!$B$113</definedName>
    <definedName name="_ednref1" localSheetId="7">'DATOS EJES'!$D$18</definedName>
    <definedName name="solver_adj" localSheetId="2" hidden="1">'ALOJAMIENTO 1'!$H$9:$H$10</definedName>
    <definedName name="solver_adj" localSheetId="3" hidden="1">'ALOJAMIENTO 2'!$H$9:$H$10</definedName>
    <definedName name="solver_adj" localSheetId="4" hidden="1">'ALOJAMIENTO 3'!$H$9:$H$10</definedName>
    <definedName name="solver_adj" localSheetId="5" hidden="1">'ALOJAMIENTO 4'!$H$9:$H$10</definedName>
    <definedName name="solver_adj" localSheetId="6" hidden="1">'ALOJAMIENTO 5'!$H$9:$H$10</definedName>
    <definedName name="solver_cvg" localSheetId="2" hidden="1">0.0001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6" hidden="1">0.0001</definedName>
    <definedName name="solver_drv" localSheetId="2" hidden="1">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6" hidden="1">1</definedName>
    <definedName name="solver_eng" localSheetId="2" hidden="1">1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6" hidden="1">1</definedName>
    <definedName name="solver_est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6" hidden="1">1</definedName>
    <definedName name="solver_itr" localSheetId="2" hidden="1">2147483647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6" hidden="1">2147483647</definedName>
    <definedName name="solver_mip" localSheetId="2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6" hidden="1">2147483647</definedName>
    <definedName name="solver_mni" localSheetId="2" hidden="1">30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6" hidden="1">30</definedName>
    <definedName name="solver_mrt" localSheetId="2" hidden="1">0.075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6" hidden="1">0.075</definedName>
    <definedName name="solver_msl" localSheetId="2" hidden="1">2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6" hidden="1">2</definedName>
    <definedName name="solver_neg" localSheetId="2" hidden="1">1</definedName>
    <definedName name="solver_neg" localSheetId="3" hidden="1">1</definedName>
    <definedName name="solver_neg" localSheetId="4" hidden="1">1</definedName>
    <definedName name="solver_neg" localSheetId="5" hidden="1">1</definedName>
    <definedName name="solver_neg" localSheetId="6" hidden="1">1</definedName>
    <definedName name="solver_nod" localSheetId="2" hidden="1">2147483647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6" hidden="1">2147483647</definedName>
    <definedName name="solver_num" localSheetId="2" hidden="1">0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6" hidden="1">0</definedName>
    <definedName name="solver_nwt" localSheetId="2" hidden="1">1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6" hidden="1">1</definedName>
    <definedName name="solver_opt" localSheetId="2" hidden="1">'ALOJAMIENTO 1'!$K$9</definedName>
    <definedName name="solver_opt" localSheetId="3" hidden="1">'ALOJAMIENTO 2'!$K$9</definedName>
    <definedName name="solver_opt" localSheetId="4" hidden="1">'ALOJAMIENTO 3'!$K$9</definedName>
    <definedName name="solver_opt" localSheetId="5" hidden="1">'ALOJAMIENTO 4'!$K$9</definedName>
    <definedName name="solver_opt" localSheetId="6" hidden="1">'ALOJAMIENTO 5'!$K$9</definedName>
    <definedName name="solver_pre" localSheetId="2" hidden="1">0.000001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6" hidden="1">0.000001</definedName>
    <definedName name="solver_rbv" localSheetId="2" hidden="1">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6" hidden="1">1</definedName>
    <definedName name="solver_rlx" localSheetId="2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6" hidden="1">2</definedName>
    <definedName name="solver_rsd" localSheetId="2" hidden="1">0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6" hidden="1">0</definedName>
    <definedName name="solver_scl" localSheetId="2" hidden="1">1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6" hidden="1">1</definedName>
    <definedName name="solver_sho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6" hidden="1">2</definedName>
    <definedName name="solver_ssz" localSheetId="2" hidden="1">100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6" hidden="1">100</definedName>
    <definedName name="solver_tim" localSheetId="2" hidden="1">2147483647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6" hidden="1">2147483647</definedName>
    <definedName name="solver_tol" localSheetId="2" hidden="1">0.01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6" hidden="1">0.01</definedName>
    <definedName name="solver_typ" localSheetId="2" hidden="1">3</definedName>
    <definedName name="solver_typ" localSheetId="3" hidden="1">3</definedName>
    <definedName name="solver_typ" localSheetId="4" hidden="1">3</definedName>
    <definedName name="solver_typ" localSheetId="5" hidden="1">3</definedName>
    <definedName name="solver_typ" localSheetId="6" hidden="1">3</definedName>
    <definedName name="solver_val" localSheetId="2" hidden="1">0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6" hidden="1">0</definedName>
    <definedName name="solver_ver" localSheetId="2" hidden="1">3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6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6" i="12"/>
  <c r="K6" i="14"/>
  <c r="K6" i="15"/>
  <c r="K6" i="13"/>
  <c r="D22" i="1" l="1"/>
  <c r="I44" i="13" l="1"/>
  <c r="D44" i="13"/>
  <c r="M27" i="13"/>
  <c r="I27" i="13"/>
  <c r="D27" i="13"/>
  <c r="I44" i="15"/>
  <c r="D44" i="15"/>
  <c r="M27" i="15"/>
  <c r="I27" i="15"/>
  <c r="D27" i="15"/>
  <c r="I44" i="14"/>
  <c r="D44" i="14"/>
  <c r="M27" i="14"/>
  <c r="I27" i="14"/>
  <c r="D27" i="14"/>
  <c r="I44" i="12"/>
  <c r="D44" i="12"/>
  <c r="M27" i="12"/>
  <c r="I27" i="12"/>
  <c r="D27" i="12"/>
  <c r="I44" i="2"/>
  <c r="D44" i="2"/>
  <c r="M27" i="2"/>
  <c r="I27" i="2"/>
  <c r="D27" i="2"/>
  <c r="N15" i="1" l="1"/>
  <c r="K9" i="15" l="1"/>
  <c r="H10" i="15"/>
  <c r="G10" i="15"/>
  <c r="H9" i="15"/>
  <c r="G9" i="15"/>
  <c r="H10" i="14"/>
  <c r="G10" i="14"/>
  <c r="H9" i="14"/>
  <c r="G9" i="14"/>
  <c r="K9" i="13"/>
  <c r="H10" i="13"/>
  <c r="G10" i="13"/>
  <c r="H9" i="13"/>
  <c r="G9" i="13"/>
  <c r="H10" i="12"/>
  <c r="G10" i="12"/>
  <c r="H9" i="12"/>
  <c r="G9" i="12"/>
  <c r="H10" i="2"/>
  <c r="H9" i="2"/>
  <c r="G10" i="2"/>
  <c r="G9" i="2"/>
  <c r="I9" i="13" l="1"/>
  <c r="I10" i="13"/>
  <c r="I9" i="15"/>
  <c r="I10" i="15"/>
  <c r="K9" i="14"/>
  <c r="K9" i="12"/>
  <c r="I9" i="14" l="1"/>
  <c r="I10" i="14"/>
  <c r="I9" i="12"/>
  <c r="I10" i="12"/>
  <c r="C17" i="1"/>
  <c r="C15" i="1"/>
  <c r="C18" i="1"/>
  <c r="C16" i="1"/>
  <c r="C14" i="1"/>
  <c r="K9" i="2" l="1"/>
  <c r="C19" i="1"/>
  <c r="I9" i="2" l="1"/>
  <c r="I10" i="2"/>
  <c r="Q9" i="1"/>
  <c r="P9" i="1" s="1"/>
  <c r="Q15" i="1"/>
  <c r="P15" i="1" s="1"/>
  <c r="D18" i="1"/>
  <c r="E18" i="1" s="1"/>
  <c r="D15" i="1"/>
  <c r="E15" i="1" s="1"/>
  <c r="D16" i="1"/>
  <c r="E16" i="1" s="1"/>
  <c r="D14" i="1"/>
  <c r="E14" i="1" s="1"/>
  <c r="D17" i="1"/>
  <c r="E17" i="1" s="1"/>
  <c r="D19" i="1" l="1"/>
</calcChain>
</file>

<file path=xl/sharedStrings.xml><?xml version="1.0" encoding="utf-8"?>
<sst xmlns="http://schemas.openxmlformats.org/spreadsheetml/2006/main" count="677" uniqueCount="301">
  <si>
    <t>EJE 2</t>
  </si>
  <si>
    <t>EJE 3</t>
  </si>
  <si>
    <t>EJE 4</t>
  </si>
  <si>
    <t>IMPORTE</t>
  </si>
  <si>
    <t>TOTAL</t>
  </si>
  <si>
    <t>EJE 1</t>
  </si>
  <si>
    <t>EJE PROGRAMÁTICO</t>
  </si>
  <si>
    <t>ACTUACIÓN SUBVENCIONABLE</t>
  </si>
  <si>
    <t>NOMBRE ALOJAMIENTO 1:</t>
  </si>
  <si>
    <t>CIF / NIF:</t>
  </si>
  <si>
    <t>NOMBRE PROPIETARIO/ EXPLOTADOR:</t>
  </si>
  <si>
    <t>Eje programático</t>
  </si>
  <si>
    <t>Nº actuación</t>
  </si>
  <si>
    <t xml:space="preserve">Actuación subvencionable </t>
  </si>
  <si>
    <t>Etiqueta climática</t>
  </si>
  <si>
    <t>Contribución climática</t>
  </si>
  <si>
    <t>041 bis*</t>
  </si>
  <si>
    <t>024 ter*</t>
  </si>
  <si>
    <t>025 bis*</t>
  </si>
  <si>
    <t>030 bis*</t>
  </si>
  <si>
    <t>No procede</t>
  </si>
  <si>
    <t>Act.1. Obtención de la certificación de empresas no obligadas en sistemas de gestión ambiental (SGA): EMAS, ISO 14001 teniendo en cuenta la situación de partida más las actuaciones subvencionadas.</t>
  </si>
  <si>
    <t>Act.2. Obtención de la certificación LEED</t>
  </si>
  <si>
    <t xml:space="preserve">Act. 3 Formación y capacitación del personal en áreas de calidad medioambiental y cambio climático </t>
  </si>
  <si>
    <t>Act.4. Mejora de los drenajes de los pavimentos exteriores en zonas inundables como medida de adaptación al cambio climático y prevención y gestión de riesgos relacionados con las inundaciones.</t>
  </si>
  <si>
    <t xml:space="preserve">Act. 5 Adopción de medidas estructurales para evitar daños en establecimientos colindantes a costa o flujo preferente de caudales para evitar daños por inundaciones. </t>
  </si>
  <si>
    <t>Act. 6. Gestión forestal sostenible para la prevención y gestión de los riesgos relacionados con el clima: extinción de incendios</t>
  </si>
  <si>
    <t xml:space="preserve">Act. 7. Instalaciones que fomenten las sombras exteriores (pérgolas, toldos, etc.). </t>
  </si>
  <si>
    <t xml:space="preserve">Act. 8 Plantación de arbolado autóctono de gran porte que genere sombras. </t>
  </si>
  <si>
    <t xml:space="preserve">Act. 9. Plantación de vegetación autóctona que limite la escorrentía de las aguas de tormentas. </t>
  </si>
  <si>
    <t xml:space="preserve">Act. 10. Plantación de vegetación autóctona que limite la sensación térmica de espacios exteriores para reducir los efectos de islas de calor. </t>
  </si>
  <si>
    <t xml:space="preserve">Act. 11. Resiliencia frente a eventos climáticos extremos (tormentas) mediante la construcción de obras de defensa (muros de contención, sistemas de drenaje mejorados, etc.) o sistemas de alerta temprana. </t>
  </si>
  <si>
    <t xml:space="preserve">Act. 12. Medidas de sensibilización al cambio climático de personal y huéspedes. Destinar recursos a programas de formación y sensibilización para el personal y los huéspedes del alojamiento sobre la importancia de la sostenibilidad y la adaptación al cambio climático. Puede incluir la realización de talleres, la difusión de materiales informativos y la promoción de prácticas sostenibles en las instalaciones del alojamiento </t>
  </si>
  <si>
    <t xml:space="preserve">Act. 13. Gestión del agua: Implementar tecnologías y prácticas que reduzcan el consumo de agua, como sistemas de recolección y reutilización de aguas pluviales, grifos y duchas de bajo flujo, sistemas de riego eficientes, etc. </t>
  </si>
  <si>
    <t xml:space="preserve">Act. 14. Mejorar las pérdidas de agua en piscinas. </t>
  </si>
  <si>
    <t>Act. 15. Calcular la huella hídrica para reducir o compensar el consumo de agua.</t>
  </si>
  <si>
    <t>Act. 16. Instalación de sistemas de tratamiento de aguas residuales para su reutilización de acuerdo con criterios de eficiencia energética.</t>
  </si>
  <si>
    <t xml:space="preserve">Act. 17. Instalación de compostadoras de residuos orgánicos. </t>
  </si>
  <si>
    <t>SIGNATURA:</t>
  </si>
  <si>
    <t>TIPO ALOJAMIENTO</t>
  </si>
  <si>
    <t>A. HOTELERO</t>
  </si>
  <si>
    <t>B. EXTRAHOTELERO</t>
  </si>
  <si>
    <t>CÁLCULO %</t>
  </si>
  <si>
    <t>CUMPLE MÍNIMO EXIGIDO EN CADA EJE</t>
  </si>
  <si>
    <t>% MÍNIMOS EXIGIDOS</t>
  </si>
  <si>
    <t>TOTAL SUMATORIO EJES</t>
  </si>
  <si>
    <t>50.000€-150.000€</t>
  </si>
  <si>
    <t>75.000€-300.000€</t>
  </si>
  <si>
    <t>20.000€-40.000€</t>
  </si>
  <si>
    <t>30.000€-75.000€</t>
  </si>
  <si>
    <t>50.000€-100.000€</t>
  </si>
  <si>
    <t>75.000€-200.000€</t>
  </si>
  <si>
    <t>SI</t>
  </si>
  <si>
    <t>NO</t>
  </si>
  <si>
    <t>AYUDAS A LA MODERNIZACIÓN DE LOS ALOJAMIENTOS Y MEJORA EN LA TRANSICIÓN VERDE, EFICIENCIA ENERGÉTICA Y TRANSFORMACIÓN DIGITAL</t>
  </si>
  <si>
    <t>EJE 1 
100%
TRANSICIÓN VERDE Y SOSTENIBLE</t>
  </si>
  <si>
    <t>EJE 2
EFICIENCIA EFICIENCIA ENERGÉTICA</t>
  </si>
  <si>
    <t>EJE 1 
40%
TRANSICIÓN VERDE Y SOSTENIBLE</t>
  </si>
  <si>
    <t>EJE 3
TRANSICIÓN DIGITAL</t>
  </si>
  <si>
    <t>EJE 4
COMPETITIVIDAD</t>
  </si>
  <si>
    <t>¿CUMPLE?</t>
  </si>
  <si>
    <t>CON ANTERIORIDAD 01/01/2019</t>
  </si>
  <si>
    <t>AÑO CONSTRUCCIÓN O REFORMA INTEGRAL DEL INMUEBLE: 
(SELECCIONAR UNA OPCIÓN):</t>
  </si>
  <si>
    <t>CON POSTERIORIDAD 31/12/2018</t>
  </si>
  <si>
    <t>30.000€-100.000€</t>
  </si>
  <si>
    <r>
      <t>Nº PLAZAS</t>
    </r>
    <r>
      <rPr>
        <b/>
        <sz val="15"/>
        <color theme="1"/>
        <rFont val="Calibri"/>
        <family val="2"/>
      </rPr>
      <t>↓</t>
    </r>
    <r>
      <rPr>
        <b/>
        <sz val="15"/>
        <color theme="1"/>
        <rFont val="Calibri"/>
        <family val="2"/>
        <scheme val="minor"/>
      </rPr>
      <t xml:space="preserve">
(Especifique nº plazas )</t>
    </r>
  </si>
  <si>
    <t>CUANTÍA MÍNIMA</t>
  </si>
  <si>
    <t>MINIMOS</t>
  </si>
  <si>
    <t>MAXIMOS</t>
  </si>
  <si>
    <t xml:space="preserve">MINIMOS </t>
  </si>
  <si>
    <t>HOTELEROS</t>
  </si>
  <si>
    <t>EXTRAHOTELEROS</t>
  </si>
  <si>
    <t>CUANTÍA MÁXIMA</t>
  </si>
  <si>
    <r>
      <t>SELECCIONE</t>
    </r>
    <r>
      <rPr>
        <b/>
        <u/>
        <sz val="14"/>
        <color theme="1"/>
        <rFont val="Calibri"/>
        <family val="2"/>
        <scheme val="minor"/>
      </rPr>
      <t xml:space="preserve"> </t>
    </r>
    <r>
      <rPr>
        <b/>
        <u/>
        <sz val="16"/>
        <color theme="1"/>
        <rFont val="Calibri"/>
        <family val="2"/>
        <scheme val="minor"/>
      </rPr>
      <t>"SI"</t>
    </r>
    <r>
      <rPr>
        <b/>
        <u/>
        <sz val="14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 xml:space="preserve">EN EL TIPO QUE CORRESPONDA </t>
    </r>
    <r>
      <rPr>
        <b/>
        <u/>
        <sz val="12"/>
        <color theme="1"/>
        <rFont val="Calibri"/>
        <family val="2"/>
      </rPr>
      <t>↓</t>
    </r>
  </si>
  <si>
    <t>DATOS DEL PROCEDIMIENTO</t>
  </si>
  <si>
    <t>CÓDIGO DEL PROCEDIMIENTO</t>
  </si>
  <si>
    <t>NOMBRE ALOJAMIENTO 2:</t>
  </si>
  <si>
    <t>NOMBRE ALOJAMIENTO 3:</t>
  </si>
  <si>
    <t>NOMBRE ALOJAMIENTO 4:</t>
  </si>
  <si>
    <t>NOMBRE ALOJAMIENTO 5:</t>
  </si>
  <si>
    <t xml:space="preserve">5. SI TIENE MÁS DE UN ALOJAMIENTO TENDRÁ QUE SEGUIR CUMPLIMENTADO CADA PESTAÑA (ALOJAMIENTO 1, ALOJAMIENTO 2…). </t>
  </si>
  <si>
    <t>6. UNA VEZ CUMPLIMENTADOS TODOS LOS DATOS EN LAS PESTAÑAS DE ALOJAMIENTOS, EN LA PESTAÑA GENERAL PODRÁ COMPROBAR SI CUMPLE CON LOS % MÍNIMOS ASIGNADOS A CADA EJE. EJEMPLO:</t>
  </si>
  <si>
    <t>TOTAL:</t>
  </si>
  <si>
    <t>LA CUANTÍA SUBVENCIONABLE DE LOS GASTOS DE LOS APARTADOS A+B+C, NO PODRÁ SUPERAR GLOBALMENTE EL 7% DEL IMPORTE DE LA AYUDA SOLICITADA, CON LÍMITE DE 7000€ POR SOLICITUD</t>
  </si>
  <si>
    <r>
      <rPr>
        <b/>
        <sz val="11"/>
        <color theme="1"/>
        <rFont val="Calibri"/>
        <family val="2"/>
        <scheme val="minor"/>
      </rPr>
      <t xml:space="preserve">A. COSTES PARA GESTIONAR LA SOLICITUD DE LA AYUDA. </t>
    </r>
    <r>
      <rPr>
        <sz val="11"/>
        <color theme="1"/>
        <rFont val="Calibri"/>
        <family val="2"/>
        <scheme val="minor"/>
      </rPr>
      <t xml:space="preserve">(HASTA EL 4% DEL IMPORTE AYUDA Y CON UN LÍMITE DE 3.000€). HAY QUE ACOMPAÑAR FACTURA Y JUSTIFICANTE DE PAGO. ACTUACIÓN 106 EJE 4. </t>
    </r>
  </si>
  <si>
    <r>
      <rPr>
        <b/>
        <sz val="11"/>
        <color theme="1"/>
        <rFont val="Calibri"/>
        <family val="2"/>
        <scheme val="minor"/>
      </rPr>
      <t>B. COSTES DE GESTIÓN TÉCNICA, ADMINISTRATIVA Y DOCUMENTAL</t>
    </r>
    <r>
      <rPr>
        <sz val="11"/>
        <color theme="1"/>
        <rFont val="Calibri"/>
        <family val="2"/>
        <scheme val="minor"/>
      </rPr>
      <t xml:space="preserve"> DE LA JUSTIFICACIÓN REALIZACIÓN ACTUACIONES. ACTUACIÓN 107 EJE 4.</t>
    </r>
  </si>
  <si>
    <r>
      <rPr>
        <b/>
        <sz val="11"/>
        <color theme="1"/>
        <rFont val="Calibri"/>
        <family val="2"/>
        <scheme val="minor"/>
      </rPr>
      <t>C.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COSTES DE EMISIÓN DE LOS INFORMES DE AUDITORÍA DE LA CUENTA JUSTIFICATIVA</t>
    </r>
    <r>
      <rPr>
        <sz val="11"/>
        <color theme="1"/>
        <rFont val="Calibri"/>
        <family val="2"/>
        <scheme val="minor"/>
      </rPr>
      <t>. ACTUACIÓN 108 EJE 4.</t>
    </r>
  </si>
  <si>
    <t>¿CUMPLE EL LÍMITE?</t>
  </si>
  <si>
    <t>CALCULO % MÁXIMO PERMITIDO</t>
  </si>
  <si>
    <t xml:space="preserve">Act. 18. Compra de trituradora para gestión de residuos jardinería. </t>
  </si>
  <si>
    <t xml:space="preserve">Act. 19. Sustitución de sistemas de agua embotellada por instalación de fuentes/sistemas de filtrado para el consumo de agua potable. </t>
  </si>
  <si>
    <t>Act. 20. Sustitución de sistemas fungibles (toallitas, botellitas de geles, jabones...) por otros que no necesiten de envasado desechable (dispensadores, secadores...).</t>
  </si>
  <si>
    <t xml:space="preserve">Act. 21. Instalación de puntos de reciclaje en zonas comunes para uso de clientes. </t>
  </si>
  <si>
    <t>Act. 22. Sensibilización y formación al personal y turistas sobre reciclaje dentro del alojamiento.</t>
  </si>
  <si>
    <t>Act. 23. Aislamiento acústico de instalaciones generadoras de ruidos exteriores (climatización, extracción...). Incrementar aislamiento en salas ruidosas.</t>
  </si>
  <si>
    <t xml:space="preserve">Act. 24. Instalación de filtros de agua o similares en chimeneas de cocinas. </t>
  </si>
  <si>
    <t xml:space="preserve">Act. 25. Cálculo, reducción y compensación de emisiones de efecto invernadero: huella de carbono </t>
  </si>
  <si>
    <t>Act. 26. Servicios con empresas de itinerarios turísticos en espacios NATURA 2000.</t>
  </si>
  <si>
    <t>Act. 27. Regeneración del suelo mediante vegetación (cultivo de plantas autóctonas para fomentar los polinizadores como abejas, mariposas y pájaros) en espacios NATURA 2000.</t>
  </si>
  <si>
    <t>Act. 28. Creación de zonas verdes de setos autóctonos en espacios NATURA 2000.</t>
  </si>
  <si>
    <t>Act. 29. Instalación de cajas nido y refugios de fauna (aves, mamíferos e invertebrados) en espacios NATURA 2000.</t>
  </si>
  <si>
    <t>Act. 30. Creación de huertos ecológicos urbanos en espacios NATURA 2000.</t>
  </si>
  <si>
    <t>Act. 31. Conservación y restauración de puntos de agua para favorecer la biodiversidad en Espacios NATURA 2000.</t>
  </si>
  <si>
    <t>Act. 32. Eliminación de especies exóticas invasoras en espacios NATURA 2000.</t>
  </si>
  <si>
    <t>Act. 33. Servicios con empresas de itinerarios turísticos en espacios naturales.</t>
  </si>
  <si>
    <t xml:space="preserve">Act. 34. Regeneración del suelo mediante vegetación (cultivo de plantas autóctonas para fomentar los polinizadores como abejas, mariposas y pájaros). </t>
  </si>
  <si>
    <t xml:space="preserve">Act. 35. Creación de zonas verdes de setos autóctonos. </t>
  </si>
  <si>
    <t xml:space="preserve">Act. 36. Creación de huertos urbanos ecológicos. </t>
  </si>
  <si>
    <t xml:space="preserve">Act. 37. Instalación de cajas nido y refugios de fauna (aves, mamíferos e invertebrados). </t>
  </si>
  <si>
    <t xml:space="preserve">Act. 38. Conservación y restauración de puntos de agua para favorecer la biodiversidad. </t>
  </si>
  <si>
    <t>Act. 39. Eliminación de especies exóticas invasoras.</t>
  </si>
  <si>
    <t>Act. 40. Procesos de eficiencia energética que no estén vinculados directamente con el inmueble* (reposición de luminaria exterior por otras luminarias con criterios de eficiencia energética, etc.).</t>
  </si>
  <si>
    <t xml:space="preserve">Act.48. Contrato con empresas de: movilidad sostenible, renting de vehículos de cero emisiones, bicicletas. </t>
  </si>
  <si>
    <t>Act.49. Contrato con empresas de actividades de sensibilización medioambiental, birdwatching, etc.</t>
  </si>
  <si>
    <t>Act.50. Instalación de turbina eólica para generación de energía eléctrica.</t>
  </si>
  <si>
    <t xml:space="preserve">Act.51. Instalación de placas solares con o sin acumulación. </t>
  </si>
  <si>
    <t>Act.52. Sistema para almacenar energía eléctrica renovable excedente del edificio en forma de hidrógeno verde y convertirla de nuevo en electricidad cuando hay déficit de producción.</t>
  </si>
  <si>
    <t>Act.53. Instalación de luminaria exterior con carga solar</t>
  </si>
  <si>
    <t>Act.56. Producción de electricidad o calor por otros sistemas de energía renovable.</t>
  </si>
  <si>
    <t>Act.57. Colocación de puntos de carga de automóviles u otros vehículos eléctricos</t>
  </si>
  <si>
    <t xml:space="preserve">Act.58. Adquisición de vehículos para el uso de explotación turística de cero emisiones (vehículos eléctricos, bicicletas...). </t>
  </si>
  <si>
    <t xml:space="preserve">Act.59. Ofrecer servicios de recogida con transporte limpio a los huéspedes (estaciones, excursiones). </t>
  </si>
  <si>
    <t xml:space="preserve">Act.60. Instalación de infraestructuras ciclista en los alojamientos (aparcamientos, estaciones de mantenimiento, estaciones de lavado, instalación de puntos de agua, almacenamiento seguro de bicicletas, información de rutas, etc.) </t>
  </si>
  <si>
    <t>Act.61. Creación y adecuación de caminos ciclables y peatonales o senderos alineado con estrategias de movilidad sostenible en los que se reduzca el uso de vehículos con combustibles fósiles.</t>
  </si>
  <si>
    <t>Act.62. Incorporación o mejora de la red wifi (de alta velocidad y cobertura amplia).</t>
  </si>
  <si>
    <t>Act.63. Infraestructura para comunicaciones seguras.</t>
  </si>
  <si>
    <t>Act.64. Despliegue de redes para IoT.</t>
  </si>
  <si>
    <t>Act.65. Domótica en instalaciones y sensorítica.</t>
  </si>
  <si>
    <t>Act.66. Integración de sistemas de computación en la nube (Cloud).</t>
  </si>
  <si>
    <t>Act.67. Terminales de puntos de venta, cajones de cobro automáticos, PDA, etc.</t>
  </si>
  <si>
    <t>Act.68. Monitorización de consumos energéticos.</t>
  </si>
  <si>
    <t>Act.69. Diseño y producción de contenidos digitales.</t>
  </si>
  <si>
    <t>Act.70. Desarrollo, mejora o actualización de páginas web orientadas a la comercialización on-line de la oferta alojativa.</t>
  </si>
  <si>
    <t>Act.71. Adaptación de las páginas web a los requisitos de accesibilidad.</t>
  </si>
  <si>
    <t>Act.72. Inversión en plataformas de comercialización on line para mejora del posicionamiento de la oferta del alojamiento (metabuscadores, geoposicionamiento del establecimiento, etc.).</t>
  </si>
  <si>
    <t>Act.73. Implantación de herramientas de marketing digital y herramientas de automatización de los proceso de marketing para la mejora del posicionamiento SEO del establecimiento.</t>
  </si>
  <si>
    <t>Act.74. Inversión en herramientas de comercio electrónico (motor de reservas) e integración de nuevos sistemas de pago electrónico.</t>
  </si>
  <si>
    <t>Act.75. Inversión en herramientas para la optimización de los canales de distribución (Channel manager) y herramientas Business Intelligence para la optimización de Revenue Management (Revenue Management System).</t>
  </si>
  <si>
    <t>Act.76. Inversión en herramientas para la gestión de RRSS y seguimiento de la reputación on-line.</t>
  </si>
  <si>
    <t>Act.77. Realizar inversiones en tecnologías que mejoren la experiencia del cliente, como sistemas de check-in y check-out automatizados.</t>
  </si>
  <si>
    <t>Act.78. Aplicaciones móviles para acceder a servicios e información del alojamiento, fidelización de cliente, etc.</t>
  </si>
  <si>
    <t>Act.79. Sistemas de control de habitaciones inteligentes (por ejemplo, iluminación y climatización controladas por voz o aplicaciones móviles).</t>
  </si>
  <si>
    <t>Act.80. Sistemas de entretenimiento multimedia en las habitaciones, mobiliario inteligente, salas de reuniones digitales, etc.</t>
  </si>
  <si>
    <t>Act.81. Implementación de sistemas de gestión del alojamiento: Adoptar un sistema de gestión integrado y basado en la nube que automatice y optimice los procesos operativos del alojamiento. Estos sistemas pueden incluir la administración de reservas, gestión de inventario, facturación electrónica, control de acceso y seguimiento de la satisfacción del cliente.</t>
  </si>
  <si>
    <t>Act.82. Software de apoyo a la gestión de procesos internos : gestión de mantenimiento, gestión de pisos, comanda electrónica, sistema de gestión de lavandería, residuos, control de sistemas de climatización, etc.</t>
  </si>
  <si>
    <t>Act.83. Software para la gestión y control de compras/stocks: FIFO (sector alimentación, productos perecederos), reducción de costes de almacenamiento y de desperdicio de alimentos.</t>
  </si>
  <si>
    <t>Act.84. Aplicaciones para el seguimiento de la satisfacción del cliente, canalización de incidencias, denuncias y sugerencias.</t>
  </si>
  <si>
    <t>Act.85. Servicios y herramientas de oficina virtual.</t>
  </si>
  <si>
    <t>Act.86. Soluciones de análisis de datos: Implementar herramientas y sistemas de análisis de datos que permitan recopilar, analizar y utilizar la información generada por los huéspedes y los procesos operativos del establecimiento. Esto puede ayudar a identificar patrones, tendencias y oportunidades de mejora, así como a personalizar la oferta de servicios y mejorar la toma de decisiones basada en datos.</t>
  </si>
  <si>
    <t>Act.87. Soluciones tecnológicas en materia de ciberseguridad y protección de datos.</t>
  </si>
  <si>
    <t>Act.88. Sensibilización y formación digital.</t>
  </si>
  <si>
    <t>Act.89. Creación de equipamientos de turismo (deportivo, activo, gimnasios, tirolinas, juegos para familias, etc.)</t>
  </si>
  <si>
    <t>Act.90. Creación y adaptación de productos turísticos y experiencias: Invertir en la creación y adaptación de productos turísticos y experiencias que se alineen con las especialidades de los diferentes segmentos de la demanda.</t>
  </si>
  <si>
    <t>Act.91. Formación específica al personal del alojamiento para que esté capacitado en la promoción y venta de estos productos turísticos.</t>
  </si>
  <si>
    <t>Act.92. Mejora de la accesibilidad en las instalaciones: eliminación de barreras físicas, mejora de la accesibilidad de información para grupos con necesidades especiales, sistemas de transportes especiales entre el alojamiento y puntos de acceso de llegada al destino.</t>
  </si>
  <si>
    <t>Act.93. Mejora del entorno del alojamiento: Invertir en la mejora de las áreas exteriores del alojamiento, como jardines, piscinas, terrazas y zonas de recreo. Esto creará espacios atractivos y acogedores para los huéspedes, mejorando su experiencia y generando un ambiente agradable.</t>
  </si>
  <si>
    <t>Act.94. Invertir en la rehabilitación de fachadas para mejorar su apariencia y contribuir al embellecimiento del entorno.</t>
  </si>
  <si>
    <t>Act.95. Mejora de la calidad del servicio.</t>
  </si>
  <si>
    <t>Act.96. Mejora de la calidad de los equipamientos.</t>
  </si>
  <si>
    <t>Act.97. Certificación TRAVELIFE (https://www.gstcouncil.org/).</t>
  </si>
  <si>
    <t>Act.98. Programa de protocolos de seguridad e higiene.</t>
  </si>
  <si>
    <t>Act.99. Capacitación al personal para atención a personas con problema de accesibilidad.</t>
  </si>
  <si>
    <t>Act.100. Capacitación del personal en atención al cliente, procesos de calidad y mejora continua, y sistemas de retroalimentación y gestión de quejas.</t>
  </si>
  <si>
    <t>Act.101. Sistema de visitas a explotaciones.</t>
  </si>
  <si>
    <t>Act.102. Puntos de venta de productos locales, exposiciones y degustaciones.</t>
  </si>
  <si>
    <t>Act.103. Plan preventivo de las instalaciones (control de consumos, limpieza de filtros, uso eficiente de máquinas, temperatura óptima, verificaciones).</t>
  </si>
  <si>
    <t>Act.104. Implantación de una política de compras sostenible (utilizar los criterios pertinentes de contratación pública ecológica (CPE) de la UE cuando proceda, alimentación saludable).</t>
  </si>
  <si>
    <t>Act.105. Mejora de la calidad de los datos para la realización de estadísticas de la demanda, etc.</t>
  </si>
  <si>
    <t>Act.106. Costes de gestión de la solicitud de la subvención</t>
  </si>
  <si>
    <t>Act.107. Costes de gestión de la justificación de la realización de las actuaciones objeto de la subvención.</t>
  </si>
  <si>
    <t>Act.108. Costes de emisión del informe de auditoría de la cuenta justificativa.</t>
  </si>
  <si>
    <r>
      <t>1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 </t>
    </r>
  </si>
  <si>
    <r>
      <t>2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 </t>
    </r>
  </si>
  <si>
    <r>
      <t>3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 </t>
    </r>
  </si>
  <si>
    <r>
      <t>4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 </t>
    </r>
  </si>
  <si>
    <r>
      <t>5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 </t>
    </r>
  </si>
  <si>
    <r>
      <t>6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 </t>
    </r>
  </si>
  <si>
    <r>
      <t>7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 </t>
    </r>
  </si>
  <si>
    <r>
      <t>8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 </t>
    </r>
  </si>
  <si>
    <r>
      <t>9</t>
    </r>
    <r>
      <rPr>
        <sz val="12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 </t>
    </r>
  </si>
  <si>
    <r>
      <t>10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</si>
  <si>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11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</si>
  <si>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12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</si>
  <si>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13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</si>
  <si>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14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</si>
  <si>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15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</si>
  <si>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16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</si>
  <si>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17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</si>
  <si>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18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</si>
  <si>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19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</si>
  <si>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20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</si>
  <si>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21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</si>
  <si>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22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</si>
  <si>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23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</si>
  <si>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24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</si>
  <si>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25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</si>
  <si>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26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</si>
  <si>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27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</si>
  <si>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28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</si>
  <si>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29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</si>
  <si>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30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</si>
  <si>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31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</si>
  <si>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32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</si>
  <si>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33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</si>
  <si>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34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</si>
  <si>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35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</si>
  <si>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36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</si>
  <si>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37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</si>
  <si>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38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</si>
  <si>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39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</si>
  <si>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40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</si>
  <si>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41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</si>
  <si>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Act. 41. Renovación de ventanas con los criterios de eficiencia energética</t>
    </r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.</t>
    </r>
  </si>
  <si>
    <r>
      <t>42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</si>
  <si>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Act. 42. Aislamiento térmico en fachadas y cubierta (envolvente) con los criterios de eficiencia energética</t>
    </r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.</t>
    </r>
  </si>
  <si>
    <r>
      <t>43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</si>
  <si>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Act. 43. Sustitución de elementos de calefacción y refrigeración, iluminación con los criterios de eficiencia energética</t>
    </r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.</t>
    </r>
  </si>
  <si>
    <r>
      <t>44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</si>
  <si>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Act. 44. Introducción de placas de calentamiento de agua</t>
    </r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.</t>
    </r>
  </si>
  <si>
    <r>
      <t>45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</si>
  <si>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Act. 45. Instalaciones de presencia para ahorro energía con los criterios de eficiencia energética</t>
    </r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.</t>
    </r>
  </si>
  <si>
    <r>
      <t>46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</si>
  <si>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Act. 46. Reducción de infiltraciones de aire mediante usos pasivos</t>
    </r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.</t>
    </r>
  </si>
  <si>
    <r>
      <t>47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</si>
  <si>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Act. 47. Protecciones solares internas y externas con los criterios de eficiencia energética</t>
    </r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.</t>
    </r>
  </si>
  <si>
    <r>
      <t>48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</si>
  <si>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49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</si>
  <si>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50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</si>
  <si>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51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</si>
  <si>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52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</si>
  <si>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53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</si>
  <si>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54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</si>
  <si>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Act.54. Producción de electricidad o calor a través de procesos de biomasa con grandes reducciones de gases de efecto invernadero</t>
    </r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.</t>
    </r>
  </si>
  <si>
    <r>
      <t>55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</si>
  <si>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Act.55. Producción de caldera o calefacción mediante biomasa con grandes reducciones de gases de efecto invernadero</t>
    </r>
    <r>
      <rPr>
        <b/>
        <sz val="12"/>
        <color theme="1"/>
        <rFont val="Calibri"/>
        <family val="2"/>
        <scheme val="minor"/>
      </rPr>
      <t>*</t>
    </r>
    <r>
      <rPr>
        <sz val="12"/>
        <color theme="1"/>
        <rFont val="Calibri"/>
        <family val="2"/>
        <scheme val="minor"/>
      </rPr>
      <t>.</t>
    </r>
  </si>
  <si>
    <r>
      <t>56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</si>
  <si>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57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</si>
  <si>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58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</si>
  <si>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59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</si>
  <si>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60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</si>
  <si>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61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</si>
  <si>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62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</si>
  <si>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63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</si>
  <si>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64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</si>
  <si>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65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</si>
  <si>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66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</si>
  <si>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67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</si>
  <si>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68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</si>
  <si>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69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</si>
  <si>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70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</si>
  <si>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71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</si>
  <si>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72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</si>
  <si>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73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</si>
  <si>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74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</si>
  <si>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75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</si>
  <si>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76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</si>
  <si>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77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</si>
  <si>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78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</si>
  <si>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79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</si>
  <si>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80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</si>
  <si>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81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</si>
  <si>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82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</si>
  <si>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83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</si>
  <si>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84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</si>
  <si>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85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</si>
  <si>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86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</si>
  <si>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87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</si>
  <si>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88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</si>
  <si>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89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</si>
  <si>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90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</si>
  <si>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91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</si>
  <si>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92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</si>
  <si>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93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</si>
  <si>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94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</si>
  <si>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95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</si>
  <si>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96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</si>
  <si>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97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</si>
  <si>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98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</si>
  <si>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99</t>
    </r>
    <r>
      <rPr>
        <sz val="12"/>
        <color theme="1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 </t>
    </r>
  </si>
  <si>
    <r>
      <t>100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 </t>
    </r>
  </si>
  <si>
    <r>
      <t>101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 </t>
    </r>
  </si>
  <si>
    <r>
      <t>102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 </t>
    </r>
  </si>
  <si>
    <r>
      <t>103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 </t>
    </r>
  </si>
  <si>
    <r>
      <t>104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 </t>
    </r>
  </si>
  <si>
    <r>
      <t>105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 </t>
    </r>
  </si>
  <si>
    <r>
      <t>106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 </t>
    </r>
  </si>
  <si>
    <r>
      <t>107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 </t>
    </r>
  </si>
  <si>
    <r>
      <t>108</t>
    </r>
    <r>
      <rPr>
        <sz val="12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 </t>
    </r>
  </si>
  <si>
    <r>
      <t xml:space="preserve">2. </t>
    </r>
    <r>
      <rPr>
        <b/>
        <sz val="11"/>
        <color rgb="FFC00000"/>
        <rFont val="Calibri"/>
        <family val="2"/>
        <scheme val="minor"/>
      </rPr>
      <t>¡MUY IMPORTANTE!</t>
    </r>
    <r>
      <rPr>
        <b/>
        <sz val="11"/>
        <color theme="1"/>
        <rFont val="Calibri"/>
        <family val="2"/>
        <scheme val="minor"/>
      </rPr>
      <t xml:space="preserve"> EN LAS PESTAÑAS DE ALOJAMIENTOS, </t>
    </r>
    <r>
      <rPr>
        <b/>
        <sz val="11"/>
        <color rgb="FFC00000"/>
        <rFont val="Calibri"/>
        <family val="2"/>
        <scheme val="minor"/>
      </rPr>
      <t>LO PRIMERO</t>
    </r>
    <r>
      <rPr>
        <b/>
        <sz val="11"/>
        <color theme="1"/>
        <rFont val="Calibri"/>
        <family val="2"/>
        <scheme val="minor"/>
      </rPr>
      <t xml:space="preserve"> QUE HAY QUE MARCAR ES EL AÑO DE CONSTRUCCIÓN O REFORMA INMUEBLE; </t>
    </r>
    <r>
      <rPr>
        <b/>
        <u/>
        <sz val="14"/>
        <color theme="1"/>
        <rFont val="Calibri"/>
        <family val="2"/>
        <scheme val="minor"/>
      </rPr>
      <t>UTILIZANDO EL DESPLEGABLE</t>
    </r>
    <r>
      <rPr>
        <b/>
        <sz val="11"/>
        <color theme="1"/>
        <rFont val="Calibri"/>
        <family val="2"/>
        <scheme val="minor"/>
      </rPr>
      <t xml:space="preserve"> HABILITADO PARA ELLO. </t>
    </r>
  </si>
  <si>
    <t>EJE 1 
CONTRIBUCIÓN 100%</t>
  </si>
  <si>
    <t>EJE 1 
CONTRIBUCIÓN 40%</t>
  </si>
  <si>
    <t>EJE 2
CONTRIBUCIÓN 100%</t>
  </si>
  <si>
    <t xml:space="preserve">MINIMIS (CONSIGNAR EL IMPORTE DEL CERTIFICADO DE AYUDAS DE MINIMIS PERCIBIDAS): </t>
  </si>
  <si>
    <r>
      <t xml:space="preserve">*IMPORTANTE:  LA AYUDA SOLICITADA NO PODRÁ SUPERAR EN NINGÚN CASO LOS </t>
    </r>
    <r>
      <rPr>
        <b/>
        <u/>
        <sz val="18"/>
        <color rgb="FFC00000"/>
        <rFont val="Calibri"/>
        <family val="2"/>
        <scheme val="minor"/>
      </rPr>
      <t>300.000,00 €</t>
    </r>
    <r>
      <rPr>
        <b/>
        <u/>
        <sz val="15"/>
        <color rgb="FFC00000"/>
        <rFont val="Calibri"/>
        <family val="2"/>
        <scheme val="minor"/>
      </rPr>
      <t>,  TENIENDO EN CUENTA ADEMÁS LAS LIMITACIONES DE AYUDAS DE MINIMIS PERCIBIDAS.</t>
    </r>
  </si>
  <si>
    <r>
      <t>CANTIDAD MÁXIMA QUE PUEDO SOLICITAR TENIENDO EN CUENTA LOS MINIMIS RECIBIDOS EN LOS ÚLTIMOS 3 AÑOS (2024,2023 Y 2022):</t>
    </r>
    <r>
      <rPr>
        <b/>
        <sz val="12"/>
        <color theme="1"/>
        <rFont val="Calibri"/>
        <family val="2"/>
      </rPr>
      <t>↓</t>
    </r>
  </si>
  <si>
    <t>7. EN CASO DE HABER OBTENIDO AYUDAS DE MINIMIS (SEGÚN CERTIFICADO), CONSIGNAR EL IMPORTE EN ESTE APARTADO, A FIN DE TENER EN CUENTA EL MÁXIMO PERMITIDO A SOLICITAR.</t>
  </si>
  <si>
    <r>
      <t xml:space="preserve">3. CONTINUAMOS CON LA PESTAÑA DE ALOJAMIENTOS, Y SE RELLENA EL </t>
    </r>
    <r>
      <rPr>
        <b/>
        <u/>
        <sz val="12"/>
        <color theme="1"/>
        <rFont val="Calibri"/>
        <family val="2"/>
        <scheme val="minor"/>
      </rPr>
      <t>NOMBRE ALOJAMIENTO, LA SIGNATURA Y EL TIPO DE ALOJAMIENTO</t>
    </r>
    <r>
      <rPr>
        <b/>
        <sz val="11"/>
        <color theme="1"/>
        <rFont val="Calibri"/>
        <family val="2"/>
        <scheme val="minor"/>
      </rPr>
      <t xml:space="preserve"> CORRESPONDIENTE (HOTELERO O EXTRAHOTELERO) EN EL DESPLEGABLE MARCAR EL "SI", Y A CONTINUACIÓN INDICAMOS EL Nº DE PLAZAS EN LA CASILLA QUE CORRESPONDA SEGÚN SI ES HOTELERO O EXTRAHOTELERO.</t>
    </r>
  </si>
  <si>
    <t>8. POR ÚLTIMO, A EFECTOS DE COMPROBACIÓN, RELLENAR SÓLO LOS IMPORTES DEL APARTADO A, B Y C; EN CASO DE QUE TENGA COSTES PARA GESTIONAR LA SOLICITUD Y/O JUSTIFICACIÓN DE LA AYUDA. UNA VEZ RELLENADOS, NOS INDICARÁ A LA DERECHA SI EL IMPORTE CUMPLE EL PORCENTAJE/ CANTIDAD MÁXIMA PERMITIDA.</t>
  </si>
  <si>
    <r>
      <t xml:space="preserve">COSTE TOTAL MÁXIMO SUBVENCIONABLE
(EJE 4 COMPETITIVIDAD) 
</t>
    </r>
    <r>
      <rPr>
        <b/>
        <sz val="14"/>
        <color theme="1"/>
        <rFont val="Calibri"/>
        <family val="2"/>
        <scheme val="minor"/>
      </rPr>
      <t>* RELLENAR SÓLO EN CASO DE QUE EN EL EJE 4 SE HAYA SELECCIONADO LA ACTUACIÓN 106, 107 Y/O 108.</t>
    </r>
  </si>
  <si>
    <t>1. EN LA PESTAÑA GENERAL, CUMPLIMENTAR SÓLO EL NOMBRE PROPIETARIO / EXPLOTADOR Y CIF: (LAS CELDAS QUE HAY QUE RELLENAR EN EL EXCEL SON DE ESTE COLOR ANARANJADO)</t>
  </si>
  <si>
    <t>4. UNA VEZ RELLENADO LO ANTERIOR, DEBERÁ CUMPLIMENTAR LAS ACTUACIONES Y LOS IMPORTES DE CADA UNO DE LOS EJES CORRESPONDIENTES: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</si>
</sst>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0.0%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u/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b/>
      <sz val="15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color theme="8" tint="-0.499984740745262"/>
      <name val="Calibri"/>
      <family val="2"/>
      <scheme val="minor"/>
    </font>
    <font>
      <sz val="8"/>
      <name val="Arial"/>
      <family val="2"/>
    </font>
    <font>
      <b/>
      <sz val="6"/>
      <name val="Arial"/>
      <family val="2"/>
      <charset val="1"/>
    </font>
    <font>
      <b/>
      <sz val="12"/>
      <color theme="8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5"/>
      <color rgb="FFC00000"/>
      <name val="Calibri"/>
      <family val="2"/>
      <scheme val="minor"/>
    </font>
    <font>
      <b/>
      <sz val="12"/>
      <color theme="1"/>
      <name val="Calibri"/>
      <family val="2"/>
    </font>
    <font>
      <b/>
      <u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</cellStyleXfs>
  <cellXfs count="227">
    <xf numFmtId="0" fontId="0" fillId="0" borderId="0" xfId="0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1" applyAlignment="1">
      <alignment horizontal="justify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0" xfId="0" applyFont="1"/>
    <xf numFmtId="0" fontId="3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4" fillId="0" borderId="0" xfId="0" applyFont="1"/>
    <xf numFmtId="2" fontId="11" fillId="0" borderId="1" xfId="0" applyNumberFormat="1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9" xfId="0" applyBorder="1"/>
    <xf numFmtId="0" fontId="0" fillId="0" borderId="20" xfId="0" applyBorder="1"/>
    <xf numFmtId="0" fontId="0" fillId="0" borderId="8" xfId="0" applyBorder="1"/>
    <xf numFmtId="0" fontId="10" fillId="8" borderId="25" xfId="0" applyFont="1" applyFill="1" applyBorder="1" applyAlignment="1">
      <alignment horizontal="center" vertical="center" wrapText="1"/>
    </xf>
    <xf numFmtId="164" fontId="10" fillId="8" borderId="26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right" vertical="center"/>
    </xf>
    <xf numFmtId="0" fontId="15" fillId="6" borderId="3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164" fontId="3" fillId="3" borderId="5" xfId="2" applyNumberFormat="1" applyFont="1" applyFill="1" applyBorder="1"/>
    <xf numFmtId="0" fontId="4" fillId="6" borderId="4" xfId="0" applyFont="1" applyFill="1" applyBorder="1"/>
    <xf numFmtId="0" fontId="4" fillId="6" borderId="1" xfId="0" applyFont="1" applyFill="1" applyBorder="1"/>
    <xf numFmtId="0" fontId="2" fillId="0" borderId="0" xfId="0" applyFont="1"/>
    <xf numFmtId="0" fontId="12" fillId="6" borderId="15" xfId="0" applyFont="1" applyFill="1" applyBorder="1" applyAlignment="1">
      <alignment horizontal="center" vertical="center" wrapText="1"/>
    </xf>
    <xf numFmtId="164" fontId="0" fillId="0" borderId="0" xfId="0" applyNumberFormat="1"/>
    <xf numFmtId="164" fontId="5" fillId="3" borderId="1" xfId="0" applyNumberFormat="1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1" fillId="3" borderId="33" xfId="3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2" borderId="24" xfId="0" applyFont="1" applyFill="1" applyBorder="1" applyAlignment="1">
      <alignment horizontal="center" vertical="center" wrapText="1"/>
    </xf>
    <xf numFmtId="0" fontId="24" fillId="0" borderId="21" xfId="0" applyFont="1" applyBorder="1" applyAlignment="1">
      <alignment vertical="center" wrapText="1"/>
    </xf>
    <xf numFmtId="0" fontId="24" fillId="0" borderId="22" xfId="0" applyFont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2" fillId="0" borderId="22" xfId="0" applyFont="1" applyBorder="1" applyAlignment="1">
      <alignment vertical="top" wrapText="1"/>
    </xf>
    <xf numFmtId="0" fontId="23" fillId="0" borderId="21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" fillId="0" borderId="2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2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28" fillId="0" borderId="1" xfId="0" applyFont="1" applyBorder="1" applyAlignment="1">
      <alignment vertical="center"/>
    </xf>
    <xf numFmtId="0" fontId="1" fillId="0" borderId="42" xfId="0" applyFont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 wrapText="1"/>
    </xf>
    <xf numFmtId="0" fontId="0" fillId="3" borderId="44" xfId="0" applyFill="1" applyBorder="1" applyAlignment="1">
      <alignment vertical="center"/>
    </xf>
    <xf numFmtId="0" fontId="28" fillId="0" borderId="47" xfId="0" applyFont="1" applyBorder="1" applyAlignment="1">
      <alignment horizontal="center" vertical="center"/>
    </xf>
    <xf numFmtId="164" fontId="10" fillId="3" borderId="4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justify" vertical="center" wrapText="1"/>
    </xf>
    <xf numFmtId="9" fontId="27" fillId="0" borderId="8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9" fontId="27" fillId="0" borderId="5" xfId="0" applyNumberFormat="1" applyFont="1" applyBorder="1" applyAlignment="1">
      <alignment horizontal="center" vertical="center" wrapText="1"/>
    </xf>
    <xf numFmtId="0" fontId="27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/>
    </xf>
    <xf numFmtId="0" fontId="11" fillId="0" borderId="52" xfId="0" applyFont="1" applyBorder="1" applyAlignment="1">
      <alignment horizontal="center" vertical="center" wrapText="1"/>
    </xf>
    <xf numFmtId="0" fontId="10" fillId="0" borderId="0" xfId="0" applyFont="1"/>
    <xf numFmtId="164" fontId="10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3" fillId="12" borderId="51" xfId="0" applyFont="1" applyFill="1" applyBorder="1" applyAlignment="1">
      <alignment wrapText="1"/>
    </xf>
    <xf numFmtId="0" fontId="1" fillId="0" borderId="0" xfId="0" applyFont="1" applyAlignment="1">
      <alignment vertical="center" wrapText="1"/>
    </xf>
    <xf numFmtId="164" fontId="11" fillId="13" borderId="1" xfId="0" applyNumberFormat="1" applyFont="1" applyFill="1" applyBorder="1"/>
    <xf numFmtId="164" fontId="5" fillId="13" borderId="47" xfId="0" applyNumberFormat="1" applyFont="1" applyFill="1" applyBorder="1"/>
    <xf numFmtId="0" fontId="10" fillId="0" borderId="23" xfId="0" applyFont="1" applyBorder="1" applyAlignment="1">
      <alignment wrapText="1"/>
    </xf>
    <xf numFmtId="0" fontId="10" fillId="0" borderId="23" xfId="0" applyFont="1" applyBorder="1"/>
    <xf numFmtId="0" fontId="10" fillId="0" borderId="51" xfId="0" applyFont="1" applyBorder="1"/>
    <xf numFmtId="164" fontId="10" fillId="13" borderId="47" xfId="0" applyNumberFormat="1" applyFont="1" applyFill="1" applyBorder="1" applyAlignment="1" applyProtection="1">
      <alignment horizontal="center" vertical="center"/>
      <protection locked="0"/>
    </xf>
    <xf numFmtId="0" fontId="1" fillId="13" borderId="1" xfId="0" applyFont="1" applyFill="1" applyBorder="1" applyAlignment="1" applyProtection="1">
      <alignment horizontal="center" wrapText="1"/>
      <protection locked="0"/>
    </xf>
    <xf numFmtId="0" fontId="5" fillId="13" borderId="1" xfId="0" applyFont="1" applyFill="1" applyBorder="1" applyAlignment="1" applyProtection="1">
      <alignment horizontal="center"/>
      <protection locked="0"/>
    </xf>
    <xf numFmtId="0" fontId="0" fillId="13" borderId="1" xfId="0" applyFill="1" applyBorder="1" applyAlignment="1" applyProtection="1">
      <alignment wrapText="1"/>
      <protection locked="0"/>
    </xf>
    <xf numFmtId="164" fontId="11" fillId="13" borderId="1" xfId="0" applyNumberFormat="1" applyFont="1" applyFill="1" applyBorder="1" applyProtection="1">
      <protection locked="0"/>
    </xf>
    <xf numFmtId="164" fontId="11" fillId="13" borderId="3" xfId="0" applyNumberFormat="1" applyFont="1" applyFill="1" applyBorder="1" applyProtection="1">
      <protection locked="0"/>
    </xf>
    <xf numFmtId="0" fontId="5" fillId="13" borderId="29" xfId="0" applyFont="1" applyFill="1" applyBorder="1" applyAlignment="1" applyProtection="1">
      <alignment horizontal="center" vertical="center" wrapText="1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>
      <alignment horizontal="left" vertical="center" wrapText="1"/>
    </xf>
    <xf numFmtId="0" fontId="3" fillId="13" borderId="1" xfId="0" applyFont="1" applyFill="1" applyBorder="1" applyAlignment="1" applyProtection="1">
      <alignment horizontal="left" vertical="center"/>
      <protection locked="0"/>
    </xf>
    <xf numFmtId="0" fontId="13" fillId="2" borderId="9" xfId="3" applyFont="1" applyFill="1" applyBorder="1" applyAlignment="1">
      <alignment horizontal="center" vertical="center" wrapText="1"/>
    </xf>
    <xf numFmtId="0" fontId="13" fillId="2" borderId="10" xfId="3" applyFont="1" applyFill="1" applyBorder="1" applyAlignment="1">
      <alignment horizontal="center" vertical="center" wrapText="1"/>
    </xf>
    <xf numFmtId="0" fontId="13" fillId="2" borderId="11" xfId="3" applyFont="1" applyFill="1" applyBorder="1" applyAlignment="1">
      <alignment horizontal="center" vertical="center" wrapText="1"/>
    </xf>
    <xf numFmtId="0" fontId="20" fillId="3" borderId="31" xfId="3" applyFont="1" applyFill="1" applyBorder="1" applyAlignment="1">
      <alignment horizontal="center" vertical="center" wrapText="1"/>
    </xf>
    <xf numFmtId="0" fontId="20" fillId="3" borderId="32" xfId="3" applyFont="1" applyFill="1" applyBorder="1" applyAlignment="1">
      <alignment horizontal="center" vertical="center" wrapText="1"/>
    </xf>
    <xf numFmtId="0" fontId="20" fillId="3" borderId="15" xfId="3" applyFont="1" applyFill="1" applyBorder="1" applyAlignment="1">
      <alignment horizontal="center" vertical="center" wrapText="1"/>
    </xf>
    <xf numFmtId="0" fontId="25" fillId="2" borderId="31" xfId="0" applyFont="1" applyFill="1" applyBorder="1" applyAlignment="1">
      <alignment horizontal="justify" vertical="center" wrapText="1"/>
    </xf>
    <xf numFmtId="0" fontId="25" fillId="2" borderId="32" xfId="0" applyFont="1" applyFill="1" applyBorder="1" applyAlignment="1">
      <alignment horizontal="justify" vertical="center" wrapText="1"/>
    </xf>
    <xf numFmtId="0" fontId="25" fillId="2" borderId="15" xfId="0" applyFont="1" applyFill="1" applyBorder="1" applyAlignment="1">
      <alignment horizontal="justify" vertical="center" wrapText="1"/>
    </xf>
    <xf numFmtId="0" fontId="1" fillId="13" borderId="34" xfId="0" applyFont="1" applyFill="1" applyBorder="1" applyAlignment="1">
      <alignment horizontal="left" vertical="center" wrapText="1"/>
    </xf>
    <xf numFmtId="0" fontId="1" fillId="13" borderId="35" xfId="0" applyFont="1" applyFill="1" applyBorder="1" applyAlignment="1">
      <alignment horizontal="left" vertical="center" wrapText="1"/>
    </xf>
    <xf numFmtId="0" fontId="1" fillId="13" borderId="36" xfId="0" applyFont="1" applyFill="1" applyBorder="1" applyAlignment="1">
      <alignment horizontal="left" vertical="center" wrapText="1"/>
    </xf>
    <xf numFmtId="0" fontId="1" fillId="13" borderId="21" xfId="0" applyFont="1" applyFill="1" applyBorder="1" applyAlignment="1">
      <alignment horizontal="left" vertical="center" wrapText="1"/>
    </xf>
    <xf numFmtId="0" fontId="1" fillId="13" borderId="0" xfId="0" applyFont="1" applyFill="1" applyAlignment="1">
      <alignment horizontal="left" vertical="center" wrapText="1"/>
    </xf>
    <xf numFmtId="0" fontId="1" fillId="13" borderId="22" xfId="0" applyFont="1" applyFill="1" applyBorder="1" applyAlignment="1">
      <alignment horizontal="left" vertical="center" wrapText="1"/>
    </xf>
    <xf numFmtId="0" fontId="1" fillId="13" borderId="45" xfId="0" applyFont="1" applyFill="1" applyBorder="1" applyAlignment="1">
      <alignment horizontal="left" vertical="center" wrapText="1"/>
    </xf>
    <xf numFmtId="0" fontId="1" fillId="13" borderId="37" xfId="0" applyFont="1" applyFill="1" applyBorder="1" applyAlignment="1">
      <alignment horizontal="left" vertical="center" wrapText="1"/>
    </xf>
    <xf numFmtId="0" fontId="1" fillId="13" borderId="33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21" xfId="0" applyFont="1" applyBorder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22" xfId="0" applyFont="1" applyBorder="1" applyAlignment="1">
      <alignment horizontal="justify" wrapText="1"/>
    </xf>
    <xf numFmtId="0" fontId="1" fillId="0" borderId="2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9" fontId="10" fillId="0" borderId="2" xfId="0" applyNumberFormat="1" applyFont="1" applyBorder="1" applyAlignment="1">
      <alignment horizontal="center" vertical="center"/>
    </xf>
    <xf numFmtId="9" fontId="10" fillId="0" borderId="24" xfId="0" applyNumberFormat="1" applyFont="1" applyBorder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33" fillId="9" borderId="16" xfId="0" applyFont="1" applyFill="1" applyBorder="1" applyAlignment="1">
      <alignment horizontal="center" vertical="center" wrapText="1"/>
    </xf>
    <xf numFmtId="0" fontId="33" fillId="9" borderId="17" xfId="0" applyFont="1" applyFill="1" applyBorder="1" applyAlignment="1">
      <alignment horizontal="center" vertical="center" wrapText="1"/>
    </xf>
    <xf numFmtId="0" fontId="33" fillId="9" borderId="18" xfId="0" applyFont="1" applyFill="1" applyBorder="1" applyAlignment="1">
      <alignment horizontal="center" vertical="center" wrapText="1"/>
    </xf>
    <xf numFmtId="0" fontId="33" fillId="9" borderId="19" xfId="0" applyFont="1" applyFill="1" applyBorder="1" applyAlignment="1">
      <alignment horizontal="center" vertical="center" wrapText="1"/>
    </xf>
    <xf numFmtId="0" fontId="33" fillId="9" borderId="20" xfId="0" applyFont="1" applyFill="1" applyBorder="1" applyAlignment="1">
      <alignment horizontal="center" vertical="center" wrapText="1"/>
    </xf>
    <xf numFmtId="0" fontId="33" fillId="9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9" fillId="13" borderId="12" xfId="0" applyFont="1" applyFill="1" applyBorder="1" applyAlignment="1" applyProtection="1">
      <alignment horizontal="center" vertical="center" wrapText="1"/>
      <protection locked="0"/>
    </xf>
    <xf numFmtId="0" fontId="9" fillId="13" borderId="13" xfId="0" applyFont="1" applyFill="1" applyBorder="1" applyAlignment="1" applyProtection="1">
      <alignment horizontal="center" vertical="center" wrapText="1"/>
      <protection locked="0"/>
    </xf>
    <xf numFmtId="0" fontId="9" fillId="13" borderId="14" xfId="0" applyFont="1" applyFill="1" applyBorder="1" applyAlignment="1" applyProtection="1">
      <alignment horizontal="center" vertical="center" wrapText="1"/>
      <protection locked="0"/>
    </xf>
    <xf numFmtId="0" fontId="9" fillId="13" borderId="9" xfId="0" applyFont="1" applyFill="1" applyBorder="1" applyAlignment="1" applyProtection="1">
      <alignment horizontal="center" vertical="center" wrapText="1"/>
      <protection locked="0"/>
    </xf>
    <xf numFmtId="0" fontId="9" fillId="13" borderId="10" xfId="0" applyFont="1" applyFill="1" applyBorder="1" applyAlignment="1" applyProtection="1">
      <alignment horizontal="center" vertical="center" wrapText="1"/>
      <protection locked="0"/>
    </xf>
    <xf numFmtId="0" fontId="9" fillId="13" borderId="11" xfId="0" applyFont="1" applyFill="1" applyBorder="1" applyAlignment="1" applyProtection="1">
      <alignment horizontal="center" vertical="center" wrapText="1"/>
      <protection locked="0"/>
    </xf>
    <xf numFmtId="0" fontId="4" fillId="9" borderId="16" xfId="0" applyFont="1" applyFill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0" fontId="4" fillId="9" borderId="20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right" vertical="center" wrapText="1"/>
    </xf>
    <xf numFmtId="0" fontId="9" fillId="11" borderId="10" xfId="0" applyFont="1" applyFill="1" applyBorder="1" applyAlignment="1">
      <alignment horizontal="right" vertical="center" wrapText="1"/>
    </xf>
    <xf numFmtId="0" fontId="9" fillId="11" borderId="12" xfId="0" applyFont="1" applyFill="1" applyBorder="1" applyAlignment="1">
      <alignment horizontal="right" vertical="center" wrapText="1"/>
    </xf>
    <xf numFmtId="0" fontId="9" fillId="11" borderId="13" xfId="0" applyFont="1" applyFill="1" applyBorder="1" applyAlignment="1">
      <alignment horizontal="right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3" xfId="0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0" fillId="0" borderId="34" xfId="0" applyBorder="1" applyAlignment="1">
      <alignment horizontal="justify" vertical="center" wrapText="1"/>
    </xf>
    <xf numFmtId="0" fontId="0" fillId="0" borderId="35" xfId="0" applyBorder="1" applyAlignment="1">
      <alignment horizontal="justify" vertical="center" wrapText="1"/>
    </xf>
    <xf numFmtId="0" fontId="0" fillId="0" borderId="38" xfId="0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39" xfId="0" applyBorder="1" applyAlignment="1">
      <alignment horizontal="justify" vertical="center" wrapText="1"/>
    </xf>
    <xf numFmtId="0" fontId="0" fillId="0" borderId="45" xfId="0" applyBorder="1" applyAlignment="1">
      <alignment horizontal="justify" vertical="center" wrapText="1"/>
    </xf>
    <xf numFmtId="0" fontId="0" fillId="0" borderId="37" xfId="0" applyBorder="1" applyAlignment="1">
      <alignment horizontal="justify" vertical="center" wrapText="1"/>
    </xf>
    <xf numFmtId="0" fontId="0" fillId="0" borderId="40" xfId="0" applyBorder="1" applyAlignment="1">
      <alignment horizontal="justify" vertical="center" wrapText="1"/>
    </xf>
    <xf numFmtId="164" fontId="27" fillId="13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2" xfId="0" applyFont="1" applyBorder="1" applyAlignment="1">
      <alignment horizontal="center" vertical="center"/>
    </xf>
    <xf numFmtId="0" fontId="0" fillId="0" borderId="23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164" fontId="27" fillId="13" borderId="4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>
      <alignment horizontal="center" vertical="center"/>
    </xf>
    <xf numFmtId="164" fontId="10" fillId="3" borderId="44" xfId="0" applyNumberFormat="1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46" xfId="0" applyBorder="1" applyAlignment="1">
      <alignment horizontal="right"/>
    </xf>
    <xf numFmtId="164" fontId="10" fillId="0" borderId="47" xfId="0" applyNumberFormat="1" applyFont="1" applyBorder="1" applyAlignment="1">
      <alignment horizontal="center" vertical="center"/>
    </xf>
    <xf numFmtId="0" fontId="30" fillId="0" borderId="49" xfId="0" applyFont="1" applyBorder="1" applyAlignment="1">
      <alignment horizontal="center" vertical="center" wrapText="1"/>
    </xf>
    <xf numFmtId="0" fontId="30" fillId="0" borderId="50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3" fillId="12" borderId="53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/>
    </xf>
    <xf numFmtId="0" fontId="10" fillId="12" borderId="41" xfId="0" applyFont="1" applyFill="1" applyBorder="1" applyAlignment="1">
      <alignment horizontal="center"/>
    </xf>
    <xf numFmtId="164" fontId="4" fillId="12" borderId="52" xfId="0" applyNumberFormat="1" applyFont="1" applyFill="1" applyBorder="1" applyAlignment="1">
      <alignment horizontal="center" vertical="center" wrapText="1"/>
    </xf>
    <xf numFmtId="164" fontId="4" fillId="12" borderId="13" xfId="0" applyNumberFormat="1" applyFont="1" applyFill="1" applyBorder="1" applyAlignment="1">
      <alignment horizontal="center" vertical="center" wrapText="1"/>
    </xf>
    <xf numFmtId="164" fontId="4" fillId="12" borderId="14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right" vertical="center" wrapText="1"/>
    </xf>
    <xf numFmtId="0" fontId="3" fillId="13" borderId="2" xfId="0" applyFont="1" applyFill="1" applyBorder="1" applyAlignment="1" applyProtection="1">
      <alignment horizontal="center" vertical="center"/>
      <protection locked="0"/>
    </xf>
    <xf numFmtId="0" fontId="3" fillId="13" borderId="15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0" fillId="13" borderId="2" xfId="0" applyFill="1" applyBorder="1" applyAlignment="1" applyProtection="1">
      <alignment horizontal="left" vertical="center" wrapText="1"/>
      <protection locked="0"/>
    </xf>
    <xf numFmtId="0" fontId="0" fillId="13" borderId="15" xfId="0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7" xfId="0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Hipervínculo" xfId="1" builtinId="8"/>
    <cellStyle name="Moneda" xfId="2" builtinId="4"/>
    <cellStyle name="Normal" xfId="0" builtinId="0"/>
    <cellStyle name="Normal 3" xfId="3" xr:uid="{00000000-0005-0000-0000-000003000000}"/>
  </cellStyles>
  <dxfs count="28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0.39994506668294322"/>
      </font>
      <fill>
        <patternFill>
          <bgColor theme="4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590550</xdr:colOff>
      <xdr:row>1</xdr:row>
      <xdr:rowOff>200025</xdr:rowOff>
    </xdr:from>
    <xdr:to>
      <xdr:col>9</xdr:col>
      <xdr:colOff>423545</xdr:colOff>
      <xdr:row>1</xdr:row>
      <xdr:rowOff>800100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0" y="400050"/>
          <a:ext cx="592899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632113</xdr:colOff>
      <xdr:row>14</xdr:row>
      <xdr:rowOff>133353</xdr:rowOff>
    </xdr:from>
    <xdr:to>
      <xdr:col>9</xdr:col>
      <xdr:colOff>406976</xdr:colOff>
      <xdr:row>14</xdr:row>
      <xdr:rowOff>613307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84568" y="4670717"/>
          <a:ext cx="2060863" cy="479954"/>
        </a:xfrm>
        <a:prstGeom prst="rect">
          <a:avLst/>
        </a:prstGeom>
        <a:ln w="15875">
          <a:solidFill>
            <a:schemeClr val="tx1"/>
          </a:solidFill>
        </a:ln>
        <a:effectLst/>
      </xdr:spPr>
    </xdr:pic>
    <xdr:clientData/>
  </xdr:twoCellAnchor>
  <xdr:twoCellAnchor editAs="oneCell">
    <xdr:from>
      <xdr:col>2</xdr:col>
      <xdr:colOff>8659</xdr:colOff>
      <xdr:row>7</xdr:row>
      <xdr:rowOff>69272</xdr:rowOff>
    </xdr:from>
    <xdr:to>
      <xdr:col>8</xdr:col>
      <xdr:colOff>751989</xdr:colOff>
      <xdr:row>9</xdr:row>
      <xdr:rowOff>163579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3114" y="2675658"/>
          <a:ext cx="5315330" cy="54458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</xdr:col>
      <xdr:colOff>441613</xdr:colOff>
      <xdr:row>11</xdr:row>
      <xdr:rowOff>372342</xdr:rowOff>
    </xdr:from>
    <xdr:to>
      <xdr:col>6</xdr:col>
      <xdr:colOff>399077</xdr:colOff>
      <xdr:row>14</xdr:row>
      <xdr:rowOff>290513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4068" y="3810001"/>
          <a:ext cx="3767464" cy="1017876"/>
        </a:xfrm>
        <a:prstGeom prst="rect">
          <a:avLst/>
        </a:prstGeom>
      </xdr:spPr>
    </xdr:pic>
    <xdr:clientData/>
  </xdr:twoCellAnchor>
  <xdr:twoCellAnchor editAs="oneCell">
    <xdr:from>
      <xdr:col>1</xdr:col>
      <xdr:colOff>121227</xdr:colOff>
      <xdr:row>19</xdr:row>
      <xdr:rowOff>77932</xdr:rowOff>
    </xdr:from>
    <xdr:to>
      <xdr:col>9</xdr:col>
      <xdr:colOff>812198</xdr:colOff>
      <xdr:row>26</xdr:row>
      <xdr:rowOff>77932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3682" y="6321137"/>
          <a:ext cx="6786971" cy="1489363"/>
        </a:xfrm>
        <a:prstGeom prst="rect">
          <a:avLst/>
        </a:prstGeom>
      </xdr:spPr>
    </xdr:pic>
    <xdr:clientData/>
  </xdr:twoCellAnchor>
  <xdr:twoCellAnchor editAs="oneCell">
    <xdr:from>
      <xdr:col>3</xdr:col>
      <xdr:colOff>303069</xdr:colOff>
      <xdr:row>28</xdr:row>
      <xdr:rowOff>17319</xdr:rowOff>
    </xdr:from>
    <xdr:to>
      <xdr:col>7</xdr:col>
      <xdr:colOff>160474</xdr:colOff>
      <xdr:row>45</xdr:row>
      <xdr:rowOff>86592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69524" y="8442614"/>
          <a:ext cx="2905405" cy="3307773"/>
        </a:xfrm>
        <a:prstGeom prst="rect">
          <a:avLst/>
        </a:prstGeom>
      </xdr:spPr>
    </xdr:pic>
    <xdr:clientData/>
  </xdr:twoCellAnchor>
  <xdr:twoCellAnchor editAs="oneCell">
    <xdr:from>
      <xdr:col>1</xdr:col>
      <xdr:colOff>653949</xdr:colOff>
      <xdr:row>52</xdr:row>
      <xdr:rowOff>103908</xdr:rowOff>
    </xdr:from>
    <xdr:to>
      <xdr:col>8</xdr:col>
      <xdr:colOff>636844</xdr:colOff>
      <xdr:row>67</xdr:row>
      <xdr:rowOff>160181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96404" y="13101203"/>
          <a:ext cx="5316895" cy="3589183"/>
        </a:xfrm>
        <a:prstGeom prst="rect">
          <a:avLst/>
        </a:prstGeom>
      </xdr:spPr>
    </xdr:pic>
    <xdr:clientData/>
  </xdr:twoCellAnchor>
  <xdr:twoCellAnchor editAs="oneCell">
    <xdr:from>
      <xdr:col>1</xdr:col>
      <xdr:colOff>428306</xdr:colOff>
      <xdr:row>70</xdr:row>
      <xdr:rowOff>95250</xdr:rowOff>
    </xdr:from>
    <xdr:to>
      <xdr:col>9</xdr:col>
      <xdr:colOff>353684</xdr:colOff>
      <xdr:row>72</xdr:row>
      <xdr:rowOff>496330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70761" y="17196955"/>
          <a:ext cx="6021378" cy="782080"/>
        </a:xfrm>
        <a:prstGeom prst="rect">
          <a:avLst/>
        </a:prstGeom>
      </xdr:spPr>
    </xdr:pic>
    <xdr:clientData/>
  </xdr:twoCellAnchor>
  <xdr:twoCellAnchor editAs="oneCell">
    <xdr:from>
      <xdr:col>1</xdr:col>
      <xdr:colOff>594180</xdr:colOff>
      <xdr:row>74</xdr:row>
      <xdr:rowOff>86591</xdr:rowOff>
    </xdr:from>
    <xdr:to>
      <xdr:col>9</xdr:col>
      <xdr:colOff>17317</xdr:colOff>
      <xdr:row>93</xdr:row>
      <xdr:rowOff>55441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36635" y="18738273"/>
          <a:ext cx="5519137" cy="3588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28575</xdr:rowOff>
    </xdr:from>
    <xdr:to>
      <xdr:col>4</xdr:col>
      <xdr:colOff>2814109</xdr:colOff>
      <xdr:row>3</xdr:row>
      <xdr:rowOff>144992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5" y="28575"/>
          <a:ext cx="7090834" cy="6879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100693</xdr:rowOff>
    </xdr:to>
    <xdr:sp macro="" textlink="">
      <xdr:nvSpPr>
        <xdr:cNvPr id="2049" name="AutoShape 1" descr="data:image/png;base64,iVBORw0KGgoAAAANSUhEUgAAAeEAAAA7CAYAAABMmDLzAAAAAXNSR0IArs4c6QAAIABJREFUeF7sXQd4VUX2P2fm3tfSG6GXFAhVFARBUURABUGKoaOIAoqUFXuPa/2761oQFQREikCCdMG2EhWkCEgvIQkhhABJSF7Kyyv3zpx/5kFYRJCmu4iZ7/MLvjt3Zu6Zufc3p/0GoapUSaBKAlUSqJJAlQSqJPA/kQD+T3qt6rRKAlUSqJJAlQSqJFAlAagC4apFUCWBKglUSaBKAlUS+B9JoAqE/0eCr+q2SgJVEqiSQJUEqiRQBcJVa6BKAlUSqJJAlQSqJPA/kkAVCP+PBF/VbZUEqiRQJYEqCVRJ4LID4aSkJEt5nTpWKCi4YmbnjSeeKAMAumIeqOpBLksJJLZrZy8LDZUrV670XpYD/PMNygYAHABcf76hV434MpRACAAUnz6uyw6Eb7r/wy5Ot3wAgF8RCx+RNJ/3yLBdKUm+U4Uffvu7wWgJGAOAKJm0q2sIIBC886TbooOF3coB5hQsvS/3D11Micn2MMPZEQmrS4xc5Fzc23mu/qr1fDva5I7uCLpTC+RfHp119xUxV+d67sv9+t9Gjx7o8Xh8Hik/nzFjhudyH++fYHz1AUC9m7v/BGOtGuLlLQEGAJ0B4KvLHoTjh04fV+ALeQuMK+S7zjQIQC0wJ6Wf+1Thh93xSV1mxUyQJgiizQwkAoHBBDwNjNUyQbzlI+hevmzkT3/k2grq/V6EJq0vAEFLYtrdzsX3Zp2rv9DEj1uiYFMZQLbbLBlTvnTsH7tRONeAqq77JfDi80n/lKYRdKyk+MX33nuvak4ufV00OAHCuy69qaoW/uISUCDcHQCWXf4gPOijcceMgHfAKL8y5oxp4OCFjpyUCb8A4fA7p9cBlNmEdAgM2R7ADch1KsyLKnBElYbpprjBFmH7/GhBpFnLtiXw0KKnCqHjDGvNhpEsd0qP/wgn8V/2WqbHcajIVwypSSYkJTHYCY4YqMEzU0YVR/b8v6CCErfbf62yJCbzIDM9tI4WV7orJdEI7TbjKgJvVHHAke9AaewdV2nBUT8Hh+eHlWel3nuqRoWQmKQHG7VbMoKJjNEhrmmj81PuPdJq5GQ9vUwEFge2KYMprY3TJ09dP1rEg+Lyc0p2BNvt9arf4tl0Wr3wwUnBAOFQOGdcSeX9ob0+DtWkFAVL7yuNHvqPgKMzHysHtV2pKn7jSY9bezSxW/HqkuJib2x8wighjWpFhc73fEZ5kc/wHZLcuqnKPH3Ri6UKhC9adFU3niYBBcLdAGB5FQifkID6iv9XbPHnAmGCHJ3KWvu/qNxKPIqVeQ+zLsRgAgE8SxLCK8zUzwEzvyDJuyDyIuDmyyFFlo3FIcZ4QOgHAmzA8GeL6XheOpx5htfyMAPsajK5iUnoxE1Y49EwybV0xNGI3h91AiEeF8AbEOJmMOU0ndNVROwaLxOv6JLFMIRHBUEUIh4EFJOKljywLPD26VEaowcYpz4AxAkhDgGXiAD7aCz31UPpe0QCa80A8hHh3cJouQSmjDoJxmGJ025gBj0upLQBshAG5AHTfLXw8we+iuw5PVACPU4kugNDjsSWmt6St0ralTiDt1RfiMh3oEAPIXVjkl4qKo3/GlJv/s+m4i/0vt9yww0xjoCA1naHI8Q0RAMNeRTXeaFheFlYWFgvAojwuFwpphAHAbFRuceTy4l+NgyDewzc9s333yitTvyFRHYpj1oFwpcivap7T5XAXxeEzwS2RABBVgkek4EhfwnGvzs4nwOEgUgASb/pEAF9hPAQAauPjL9rkOjPGERy1KdIw/sjcPYRCPkuIe5kLnk7OGgKMbYcBdZR1khg+GZRMU8KDaH3kcFgKbzTGOhOIvobIZtgAfrGBLmSgCQy9qYULAsBvUyHQRW+ivYkzceBWAMADCWQZQD4JAf88Vhd1+Dw/ba7CfEtQDlHEu7jiI8hw28MQRO5Rk+ChEaAbJKQ0JkRtZGIw0uW3v/FSY2257SeqOEHUtA2TpQiUI4HAmKSekpOoxHYGJT0mgQexDiNQsRXJPGpiHIdCdNxfM+EEeRjPYqvy1kFSUnyr/SOJ3XsqG3kvK/NFnCnbuGH3W5vuG7Rom26/sGszz77olv79jXjW7SYZrNa65lCjHnzvfdW9ejatZamaR+ahjwaGBiQbQijic/r/a7Q5Zq5evXqor+S/C7yWatA+CIFV3XbryTw1wRhSQAMENRfQAKmIp8kQs1gNzzU9XvYnl0LVmxrBGVe3X9dSvTXIThe93cp5wBhKaVLcvgMJKg+TQ3wfSnZNYA0ySC8izGI4kQfCIlDbKH6516nZzYyfl1RGGsQnlsehYG2RmCa9xCywRLYJ05L0KhQX8lkhtDRp5e3sQh7LBlyNTH2IWP4XQVYziUUTxe1PPxPSHqBAm9PidSszteRWDvJxRBbQMletyukCTOxPyKMZsT/LRGfRpQTSFBbqYshmpe5pQ6zAWgnAm4lgBcksUnFVx98JvznWokAMJmYnFSkhb0IKf38AWlhvafcgRJnSIavOK/KeSfs51qPI8JL0sBRqIkxAMwrLTCoOD/uYFhI5g4CWUooByCwRYhac2F6B/m4e62nWodDZzJ3/y5zdRk30qVTp66BVtsAXbMsbdmuzZrsjIz+7vLyDs2bNdvQqEWLBuFh4V02/vhjnWOFhXqra1vnBoWEfLN3z57l69eufSIkNHRRVI0as1d98YXVYbe/C4zNXNau3YK/2kbmIqa3CoQvQmhVt5xRAn89EFa4qyNC2waHocxrgb1HQsErGHhMDjfHH4YX+n0Ku7Jj4Y3PO8NBZwBYuQQrJ2gbkwMZ+eGQ4ww4Dt6XWs4FwiCznc7cWH83UU0IMotYWG0+HAEm/geE5fsE0DvAErKq3Cj5mAhu4lxcYxrwCjB2PZDcAci6AsJ8ZzX5YOhRPoUDdNDclqtMu7sZAVtNjKYR6WsYyOlE8m9FS0ZMUl0G9V4YwangDYasrcnEfdxkrRFxPJHcD4DNgLGNyMTTZGhPAhNNTI8xyBZkEabBZgOYaUB8FwC9wBBeObb4/pdDe03thYDTCPBjpx74HJwISKsEYWLs2aJF930Y3mPyw8DZG1KwCUzDUSTNPGaxDj2Wcs+h8N5Td5BErmmsp2maSwmp0PDpfV0r7j1yqdPxZ72/T8+ez9kt1tva33jjzk63dLo+IiKy/vxPP9Vr163D7uzTB8tKS3H+p59iQV4e9B88GOrHxMivVqw0t23dwnv26eMVhlGSnpHx4RdffHGLM69gs1lQ/krKDyvz/6zy+C+NuwqE/0uC/gt089cDYaXxVnMQvNL/M7BpBP9a0Rm25YaDSQDx1Yog0uEBSRqk5YVAsUcHDRC6Nc+GJ3svgMlfd4Xkn5qAx1QJRJe4PH4LhBlkSzAPOReNrH2yl45JWlhwnfuR4buGgESmQxSXNIkk9bGTWOXR+AyS2EEKszvTLRuF6VuOXFvCpPiQGH4nffwZpokRnGNHzaVA2GxGKNcByneEZs5Cn76WANZygpd9TDOYMD0a8nuJ03VCyH9ojN1LjIeQ4Z2DqN8DXFqk9I3jpF9PQI8Sw38SQB4D9iwQW4VMzJaALyKQFyT8AwH6EMkBhHyUc8l9MyufS4EwSDZFEH2NHGajpBeAMMFAebOG/EkmZTdA9qRUlnK0/APA+4lO7pcMDFgjEHeREMNLl426cpLHL3BZDRs0qE9ERMTb/QYNqtXmuuuwtKQE582eDYZhws233AKSJOzZtRtKSoqhYUICVK9RAzasXQeHc3Phrv79oW79erA/I0N89OGHfH9a2sjgQ4dmTNm06VcBdBc4rCu9ehUIX+kz/N97vr8eCCst1qEjDLl+LUQFeuDTtddARkEoaEwCEIJJDJgyUSs7MAJ4TQ7dmmfALS22wYpNrWBdZq1f+Ysvar7OAsIRd3xSS2pGGgAdLFo8ovFJMo/EZB7iKR7GOb5JxAcRE1GM6G3ToAHBjrLvXUbgZADWgTzGzWDlHwFQE5I8FZhowQilKdi/uIbXMIBONmm29QI2lUjfAscPixaFPhl6Z9E4AhiOhNWQ4VokUCDaniF1kEw+Dia7GRi7TxJt5EChBJBQ4UNPYihXS8KnEOgGQixiwGojg2U6WB73CuM6APEYEMYCg2NAOF+3eqfmpzx0UnM9oQm/R1J6CLlGiAYx+V5JkTYt1GEkoEaPALH2BNKKAKuFxfJcSZYvK7QO20SIeyToD5YuuufYRc3BFXBTQEBA9P1Dhz7R4eZOoxo0aOA4nHsIMtMzICwiHHRNB4vF4gfcwKAgME0TomtUB2dhERw+fBhaXt0SwqOiIP/oUfj6yy+/2bZly+ivv/9+3xUglj/6ES4ZhDc6GtcwhH4tIoYQ4AXFMUgDWcKUA+kBLb0hzKB8Hcr34XVwMnPgj374qvZ/Vwn8dUBYkorfIX/kszIvcybBqhG4fRw8As8aEa2CtUJsBph+vzCC2+AgSPmQOXB2CcGkZwHh+h2TbEXhdW5gQnqLloz44T/TTWhPnFnTQkaCQLZNeknXrZggPca20laHCwM2V2uma5ZQZ2HOj6GO2rVAEzEMzXSv1xJm09BGIbY9WC5rSSHDi6yfrwsr6hwoA/BaaeEHS1Pu2wvDPraF5UG80EQtZnqPQDVHFs83a5DFEqq7cJuLOx1osSegEEcArEC6jAabuad07shjjlunVLcE8HhpkI/rOgfTKC2yHtoDKWCG3F6/AVhFLErKt4ZY0k4n8FAgzAROJ41PFhxWoZuOOe3FaeBP3SIMvP3jSM0GTUAYjITYUvz5aCcQQdCdH7bnEsucNXHXqdHWv+vr8SdpLOnxx2v6pHwmJDT0/tDgEIvPNMHn84HP64XAoEA/EOu6Dk5nsf+vq7QUgoKD/f9W9Q4dyvmmzOd7dOLEiduqGNzOa9IvGYR/DLj6Fg3kGxIoAQF+QdhzrhEIL1pafJIz35bgvpEEEwjsIDBzHwj8fn+4a2F8PFQxo51LiJfP9b8GCPtMBk1qlILbq0GW0w46SpAnkkqV1nsuy7IfwP3leGCWz+DQNSEXfjoYAaVe3a85X3A5Cwif6OdEh79q2B8e5t9NHB/P8Z3F8XK2a6f+fqY6xx/sF234mzsREP6r/k7K4pS+T4zlVCmcPq6Tbf5CVMc1YTaDGL5QtGj4+yeGcZpAKyfgVHmc6bcLnoU/1Q1DEhPjvF5vd58hbEHBYV97pXdrSkqKfyfYrmnT8Gvatx9RLbr6+OCgoBqGYYAjIAAQkfLz8vzuk7DwCFQAHBIS4ven5OTkgKvc9b6rtPSfU2fNUmQsfrkHAkTddNtttxQVFUHhoUM7A6Kj92yqMlGfulYuGYQ3BLS4DYlN1BmLMy8wvZ15GcR8krUouLG3CyAG+AdmAklJxULSBospk/AG97rzWdyD+vSpZ3AeyRgjKWVucnLy0cTExC6apkXPmzdv1vm0cXqdxMREuwbQTlF7zk1J+fpsbfTo0SPSZrPFqL5N0yxljB1ISUn5BW/CxfT/e96TmJjYkjHWxm63J8+YMcPPGti/f///Y4zNadSo0Y6kS8/GuPJB2BAM2jXIh2f7LIYStwNeXXI77DgUDhq/IAvQyXk1BIcezbPh2X6fwA/b28I/V3aAfJf1woH4N0H491xGl3dbYT2ndieU04DzV5wtDk6qisw983w1adKkbkJM3EsOh32wxhgIKb7duSv90c07NivttbJoD48e/VZwSOgYrmkUFBiIuq6T1aZSsBl43W40TBO8Ph9xRExPz/hm797dY1atWbO3soG2cXHB9sjISWEREZ2FlMJZWJjvBei3fv36KjP1f+R8ySC8PuCqW1WQpYYs/mJAOG7Ggc+CErxdkTBIWevUJkv9RwRkmpTHuLyXf17+JSYpv9pZC/bv338SEPUhIh8iljOi0ZKx7iREy+QFC24ZOXKkbrVa2cSJE/3adVJSEtu5c6dSEixNmzb1ng5C6vq+bdtqGpo2RtVJTk6ekJiYyGvXrm156623FMHPyQ32wIED7yEppwDRUSmljkQL7EFBjylq1aTERMvOnTshZdeuSisBS0xMtKpc9pSUFCMpKemk7qTGk5KSQklJSZCbm6s4vWHKlCkn4xqGDRtms1gs4sRvCvRo7NixloiICJGamgp2u52vWLFCPb9/bK1atdIjmjSxfDVrlmvQoEHdhJSJCPDMvHnzcocMGNDeBBipadpTs2fPPpyUlKTt3LlT3WdJSUn5xfOd55f3ygdhUzCIjSqHUZ2+hYJSB8xc3Q6OltqAs4vQXtWGUyI0jy6HMd2WwprdLWDRzw2h3McvPFDr7CCMYXd8NBoYFBctHTH7NycyiVjYuqnNmA27S6LVJ83XiUmWUG/16zTU2gjT+KLo8wd3nKmd2onJ9nJv8Q3EqVrRoty5AMdzbB09J9bUKSCB6yKtcOGInPNZTKG9PqjPmOUWkLK2P/+LCBHBhhJXFiwekXq2NsIHzw4mn1HPgNIjZSnjqqJyzyKo0aNHB6JhPGuxWJ7gjIPXXb4wKDBwzKtvv503cuTIq2pVr17Pa5rlruLSLogwMDo6OrpRo0Y8NDQUPF4PMM79PmKvxwMZ+9Jof+b+UoNgcWRY+Apu4eUHDhww8wsL1y5evNg5YezYd0yvdzgwFgiIP+gOx9A333zzwPmsg8o69evXr56VleX3/d9+++3WvL17bW6bTdjtdq/L5Qres2eP34/fsWNH7fDhw/bw8HDTevgweU0TiyyWOiGMHSliLMg0Tc68Xmmz2VBarUVerzdMkTZbiUqciNYAREt47dpHUlNTZaNGjQL27NlT9uKLL2LyzJm1EdHiJsrPzMz8FTn+hTzLGepeMgivc7TsZmUw0QIsphKEFcuMOINWrAOC+lJXFqUJ152etSyomacTShYgT4NZxgAMUxSBgFv0duVb8OxMcgqEZwCAVvHfy0g0BQAyVGwHCdE6MDi4W3l5+VQAiDZN88eCgoI3oqOjnyAhmhBiDSZl6vzPPnvcP66kJNZ/9+6WRPQKSBlIiCWIuNvlcr0SEBDwMmOsqZRyeXJy8puVQDywf/+xFcGcowXnA1HKbkg0DAAmSClNJHoMAHIJ8c2A/Pw9rqiosQBwD5NyFSB+CZwrf/o3hmHU0zQtgTF2UEqp+qjDOQ8iosnp6emL42NiBkjEoYiYb3D+nE2Idj4h2iBiggbwT8F5BxSiKxGtJcRXbQB2k+gVgdhKEr3HOT+EUt4tAB5CxIZE9DwAhDPG3pg/f/68/omJXyPiESJqDoxNlVJOSUlJuRD3wpUPwgpqHdrxpc0ZgiERvObZfcDnejnVrjPcboLLx8FuEVDm4/4c4wsuZwVhwpA7p2UjYbZz6X3X/2a7Iyfr4fk4FECfQtLzf0VLHnxG1Y9KnBToMy1PMtDHE/pGOxeOPKNZKaDnR9G6pFcrTCvxDLC7ooAM6T4nDLTyR4HwagIYV7L0/vTzebaQPtM6I7F3GMj6JGU2IhhAEEyArxUtuX/yOdpQAry4XdH5DO4KqDN27NjYjh07/l9MvXp9BREUHju25UBa2rgR48Zt+/LLL9/v0KFDP7fbDV6vl3Zu365Ysni9Bg38rpaNGzZAaFgYxDeMB6/XB0pLPrB/v8w7chTiGjWkiMhIWPvDDyW5hw7d+sDYsek/fPfdUqvV2kGqfvILSj3lrvZ9Bgw440bubKKNb9DgB0L8sHbduvOP5OQ868dNxAMcYJ0iDSGAf+/LzJzbOCYmXgD0ZQAHiMglAVQqHDGAnwRiE0bUkAHUIaKNxPnPjGiglHIzIm4VAPdwxnb5WcA4T9YR7zWIPuMA7U2i1oyIUIijGucLdmVmZv+Oy+CSQXiTvcV1JsKTACwWEVS+hSSgaohUHQG1ypfhBJ9BFoEsxhOuJ+FmWsKsrK+CE3x3MomxoAPI0+LZGQfw+ehLS35ZH+wBZ+P69YNwBWDVQMTZQoiHOedrAcArpWxVvXr1LocPH/5MQ7QR4tWSaDBj7B4SogUwprjrb9U0rcmnn35aNHDgwEghxJtE1JgBLASAIcDYapByNyI+R4g/ElETMs3xKQsXfq7mYmD//qMF0QsVm6VXAeAqkP5vRzIgKk4Bu9oEqnVQwa38k5ByJBL9gCojgsiDAB1B0z5DonhCbEVE+4ioJwqxjmlapCAKZYwtl1IqLd9giM2AaCYnMiXnw4BoK9O0p3xS9mVS3swZu15I2R2IRgCiHYm2cca2EmMaIxovAMYgwExJ9JWU0ocAA2x2+3WmaW6QprlFacIVPAg1NIul7Zw5cy4kSO4vAMIVjBHK6+u3NJww21zqy6girI+bfhSY04VrwWoAvw3CWUiQ7Vx6fwf/WEdO1qEoDCsJLk6Ov9VkPbw2GwKI00GaLxcufeA5dS166MwAb6nnSQQ2AVCOLFo0co6/jeN0kQhJSRySkkz1W0gea8FMiC5aPmKFujey58SaPrLfwgTf7lxxr1pcAJDMExMBUlL6CUhM5pCyq+Ib8UtmqpBeU29hQNOAcKvVzsfXCvYdynHbLUc9NgNA+S2bcoCdAlJSRMeOq7TUhmkIU0aakJjCoOkuNaYKRSCJASWp6VKThZCYop/6zB2TVmmpSfkEsIug403sVxSVSas02JlPoMZ5Smk1cqO+qShTnv77pa6D/+b9iZ0TQyLqBD3Hde0RtZgN01xm8/Gx786a4lq3bt2ktm3b9ncWFcGqb1fBx9OmQaOERjDqwQchLj4eNm/cCOFh4ZCTewiCAoPA5/PC/HlzITcnFzp0vAmaN28OzqIip9ftvu2ugQPXjxkxYopE7I8ADsMwtnL09vtg+qeZF/K8cXFxP4EQGRwgG4gCpaap6PZ0DrBKSvm8FEIB7nSd8ww6/uHLAKIySdQHOf8oKDT0m02bNkFcvXqtuaYN2JuRMaFhTMytIGVnjWgWEnlNzt8UAB+glEPDdf0+53Ht6VuJOMTt8YzJycmRcfXr36YxduOezMxHLmT856h7ySC8EVrpPvAEBQWgrvrS7UZ5scv+IDH5uIY8Qp7YkzqQQRmJURbJlnMmTEYS1QGKdZOzjeAG4hpJ2IGI7kbG6p3OuIsakCmxvX5NyfqzaMPHQRigM5NyBzGWK73ed5jVOhykvEYCTKgAw/9jUq4DzgdxTXtdCNGGhDjKNG0SSbnDarPFzJw589jgwYNrG4YxnQGs4br+ljCMt04AoYeI2hDRDESsIaVcumDBAv+JQQMGDHiApHwbEXcCQENTiOeIaLemaWrTrnzJ6rSeQsZYPYZYg4qLB3/6+edFffv2bc05f1pKOZsBxDDOWxPAXillMzVeDlBdIo5HxGwpZX3G2F7TNJFznsEQ60iiWoZhPBMYGBjsdbsfEUS5Gud3c8bGCymfZ1K+ZSJOVRrtgAEDepIQzyHAh0zT3tZ0vVV2TExm9K5d6kN0JwIsk4wN1Yk0AfB/Xq/32pYtW5ZcgK/4ygZhBZY6U8xYCIYg4PzcQVjn+6KqtjVUEdMMfFJcOJPWuUAY4KDpK+9t0e1Pg4CaYMGKFFra7lw84qULBWGJ5lrw8VeA4X4OVFPxhTFOCwqK9G8igozhwFkNazXxmu+IVscA33jUeA3wQSFYYIlz4chlYT2n9CcJXQjxMEMRj8APEspPipaM2l45luMgDB+ClC7iMBOAOUEScWH5SupmAzLEvRxxzrFlI76N6DV9DAiK92likgVYb1OQyg8rZQTtkcEcZa4gnd8BQLUQqIiEOb1o+UOrI3pPe0VKUYdACgAtCAi3M8P6VuHKISWh3aaPQ4u4gQiQS/b5sdKDswOD6jfSmDGSI9Y2ATxMyDVFpfFT/qz80h++8874WvXqva1pGmRmZk5/aNy4BwEgZN26dRMVCG/YsB6mvD8Z0tL2QHFxMYx+aAyMGv0gbNm8GQICAuCzlAWQnZ0NVl2HH1b/ANWiq0NcbBz07tsbTCGceYcP3z7k3nvXzZk+/eHIGjUed5e7qm9ct37u3p1ZE1JWpFwQIUrDuLhvmc/3mOD8dgaQAojjiLGDGuIqYRjPM8N4SVos9xNj61HKeGQsAwGcPp9vp6ZpvSo2Abv3ZWZ+1igmpjUCDNqTmTmhcUxMdxOgj464gEzzqOD8nxLge8Ut4wgMfN7rcj0phFjNOO+SlpHxqFqbDRs2vEqaZlJ6Zmbv8323z6PeRYMw7QiobrqhGRLU4SHGWmjo21sJkOsdV40ChJc0ZFGVZukA5FBGvn4HyrYv7Hcat7da65ACDGJtNwmpfcoQo5WlrrIwTWnI9BJjZS9hazhT7jcO7N//U0GkmaY5jnPudxFwovcEouKt/5Ah/gul/AA4H14R5fciACjt75DNZvuXFGIfAdSfO3duQffu3cNsNtsLuq7fSVJ+KQC6Msa+YUKsJ4DXQcrlwPkxwzQnLly40O/aGNS//3jG+T2mlI8JIR7jiNnA2BQhxN85YpAhxF5N07488TxPw/H+9jDEzBObxCgicgDiPsbYTyRlXxAiCxmLqrDiFQqi+X7NnYhxxGPI+fsgZScJUEtK+ZTO2CBllRFEq60WS19AHGmaZhciaoqc7wGfby9yfowxNl5DHO4T4gMJsJ8jegmxrdvtbh8YEJBGAKoPSUQTGWMDhBAjLBbLM8pnfB5r6coFYQWSgTr6ma7qRR6DLdm1YGduBPjEpRNtqIUebAVoXS8XGtc6DN/sbAjpBUEXxqR1HiAMHvMhsupPAJrfgeQ9GceOJmGX0iXDf/RP7vlowlKONDnP1JlttfC5tjPGkwnkaIaw122ad9t121uEPEaA50HdoOcIeXOBchKCvB5Ra0ZIT3BubVJhzP+78LgWIoPDgDCcSXz32LIRT50KwgjyXQa8iSDhQeURJvJpwAYLzoPQNKcR8r8VLRk+OaLvzDkgzBuk4RkC9sBHyPRdByRNRK0WSPONCnKRm5WBgQiSGeAgAqGbhvdma2D4Uml4WwswX+GSagJqgxnRKEkiGBjSfXT5AAAgAElEQVT/O0kxCYl5kLGxJLEfYxQrgMUxJrIq2LXGkYQ6oswXX/rvMX/KvOItGzePTWjS+F2VcvTjmtUzb7jppvsBILQShBfMT4Z33voXeDwecDqd0LN3b3j2+echOysLgkNCwGK1wEcfTobUVavgcO5haNe+HTRr1gzuvvde2J+Z6dy9c+ft944Yse7w4cNjoqKikjzl5RFzZ82as3716kemzp179Dw+KCerNIyJWecxzduzs7NLWsTGRngYewmlPIiI/yYhXrIUFiZ6AgPrMZvtTRJiKzCWjkTKjOcRnB9iPt8TadnZveLr12/LEQfv2b9/XHxMzB1cyut1KT9yWyw2JsQbXinH6gATGOfz/eeyEq2Qyn8HMA00LQeF6EdSlu/Lynr3Qsb/R2nCtCawmqHBRCS6Coke1tqVr6zsa6PjqgcqMiH/zpBFVWrCCoRdZA64tqzhAvRblH5dFBjLnwJnE2BiBUOdftKUzQBIwhcYWtoLz5y2hP3vuqunMtcmf/aZ3xLmD7zaurUrWSw1LJx/S0T3CMPwVGiePuT8B+Hz1Wa6XupyuX5y2GzKnPzuiYhmpVXHENEQJCJg7AhjLJ0xttFU9LlE9ZTGW1RUlPzVV1/5z6MdNGiQ0qpbOEtKZgUEBLRijLUwTXM5Y6wuA7iDAfg0zpdqdvsuj8dzh5Tyxgq/8H7O+UrT622IjLVFBYhSbpSaFsuI1GlEB4UQh3Vd/yYhIWHt1q1bb+a63pkBmBVj+FggRnOiUAD4jnMeCVL2Vi51BhDCdT1ZCFEqhOjDpGyEjH1XYQFII6JrS0pK5oUHBzcyhFDuIBvnXPm3v+l3112PI+eLpVS0++wWzvnXpmGsRsY6zJ8/P+081tyVC8L+iEHgMOG2VdC37QZ4c0UXWLDhGkAmzpmSdC7BqUXOiMMbA5fADQk74aHpQ2Fzds1z3fbL6+cCYWWOLuFdwkPKoyTabgEhxzCGzQWnu4sXjlAfnBMgTEMAtekEvteKFo9+Wv2szNG+Mu9TIOFvEtlwicZBTeBqBHiJrPAWePkn6iQdrsFQYcLfEGUjkvgmoPxYEn5cbA0ZGyZLupHAeYRyJgOZA1IbTQRDmC7ypIFzGcNdhc6cIZVHIZ4wR08BwHxCfB+ZLABCJFm6BjDoTibobZD4WOHy+6eG3zm1IggM2oIph5AOj6Ee2Esapc8LqSXrUg4GDZ8mgoeKLMFTQ8ySh7nE10mKXsjwdWWAII63OkOxMKxI7hYCvmEAV6mgCQBzBiAUA3FllnzLS563HV4LmRbWH1GOJWANdFOrmf8npbnctH79mGYtrpqoWzT44bvvZ97UqdN9ABC8cf3691q1aTNwzqxZ8I/XXweP16t8w9D9jjv8IKx8v5HVoiArKwumfPAB5B46BAdzcuDe4cNBBW51uqUzHD16xJmRlnbrPfffv+HAgQNja9eu/UK5yxUxZ9asORsvAoQbxcXdJwBmp6ene1tERwf4HA6lgThB1zO5YXQq3r//s1wAd0JsbDtTykCQskAIYTJNa8w4jybEDenp6euuatiwlluIFmkZGSvr16+fYEHsrgJhTCH26xZLjT379i2MrVOnqUXX6ykQ93G+1SpEAy8qohnkSlvzmOb3OTk5v2fqyyVowlGB4ClvYJpQ3VsG2wI7u05ubi4WhNU7TxsDnxOETzEEe6U27OfEF7SJl5fdgDfDqUePnvwWqchlFVkM8J8oahUs17BhQ5wyZYqZmJioBwQEsPpZWWZSaqpM6tiR7YyKIpUapyKnVZ1TUxxbtWqltW/fnkVERKgIZtWPVBHEubm5lpo1a/qS/G6n/yjrI0eO5JVRy6qeCrBLTU0VHTt2tEZFRamoZ3/EsRpTUFCQpVWrVmZSUpJqm69fv57n5eXJTZs2mf37978LTFP5dmc0bNp0Y1JSknomf35ljx497KWlpapdFc2NJ6Kp1YYGk5KS9NzcXCoqKlJ9qbFJ9Vxut9sSGxvrj/4+MUb/uEf26GFX6u2yZcvUuPx1p0yZ4t8cqefds2fPzSTlALfHM2Hp0qWl5wEKVy4Iq4cXkkG72EPQolYBfLe3Luw6Egb6RaYmnS5MlfrUo8V+CLG74YudMeAstx73O59vORcIAxwEAwYzjT4ljqFkyv2MYRfJYKBz0QgV+OCPSAzfVKMzWmxfCq/vR91+6Nb8lBdcwT1nxzLmmc+Q1xNCDGRglhOwbxmJJxhap0mO04hECzTZvcThIUCZQCTeRWTTAOHNokUjnwzp/VEXELCQAD7jHPYh4T3SxERNF26TcDYAZkfWKR+cPnGcP3Wh0idMgBstkh7KWzri5MclvNe0+0DKN5Fpfzu2+N4Z4XdOmQuAbcGkIaDDM4IwxrTQQFfKyK2hPSe/wLjlBQSz77FFIxaG9frowYrTm94GQcMqaMyeV+5QYNhNRW2H3/lRFiBukhJaEEA1jcE/JKdjKJndBGMXSmky0t4EgkJACCPApgE8ovqhRX3+jJqw/vFHHz0dFBScdOTIYTiUnZOdtm/v6u3bdhz7x9v/ur5nr17XfLlyJSxeuBB2797tJ+G4f8QIGDB4MOzesRNU8JXTWQRHDh+G4KBg+PCD9yH74EGIi4uDRx9/AvIK8l2fzVswd8eOLUaDBg3at7z66ibVq1fXt/388+dpB/ZNmD9/0fns6k9d/acH26nUEaV0VB5Idkpu+i9eGl6zZk1Lbm6uAs1T6/jvi4uLs6Snp8uOFR/m1OPX/R/TEy2c+gKq/tQH7lSQON+381z1LhqE/YB5wit2up/2UkBYbA56lUyYwJgKHD8+fBUlLQStPegq69TgzCCMiYmJJwOv8/PzsWPHjgo0Ly5/8xSpqYj4yMhIbdasWX6t948qCrizsrK0wsJCfypVSkpK2aBBg4IrgsHEBQZI/S5DHDp0aADnXKg0q/Ns8MoG4fMUwv+m2m+C8NSDDDBHAkzVmDZZSPfDjHgUMO1pIeVT3LB9qPygauCOW2fVsNi8qYyzeBLmBgn8Z0TZhmnWa6TXs4HlObrIGqXXgMRvGcCjYPimgs3xMQFritIcLoiPYRwaCp94hnN6HxAPCE0fpZnGEAn4KAG8xJFZieEQQtlPM3zlglvmIMCB4JCcwVkzkvyLLaTPlM4M2BQizOdA76OAAkloIzJ/As5vAKL3JcEHiGIlMv1tIAoGMu5Brj8jBYUITveWLhqZFtJjWlfkMBNJfomS3pDAXiROdzCS1wLyj4FkDWWeFCSVOfojAvGalBDPEAehxPG6qX1p6mY8MCFN4KM5QTdirAtI8zEE7E6SOjqX5VYwkV36h+a/tXCaxcc3bn711Un16tTp4S5320NCQyEysppn+/atntWrf3CMHjPGMmb8eFi6aDFMmjgRcg7lgCLrGDhoEPTtexek79sHhmnA1ddcA5pFh09nzoLvv/8eDmRlwTPPPQdDhw2Dr7/6CubMnCU456Xh4eFaUIDD0bhpM7bi8+VSGMZWKcTjuQsXpqYeB7Vzlri4uNq6lHaTcxHsch3ZlJtbnpCQEMENI0zdvDMjY78C0FatWjmKi4s1TdOUxlVyghQEY2NjozIyMgrj69ata9F15dPzbEtPV+lyrGHDhuFpaWkFiQD857i48CHp6ccWxMU1KJeSWbzeQrBaI9xCGEG6zqRpuux2Owoiq72s7OjanBxfXFxcQO3atctVjmjDhg1Dw6T0rU9Pv5CI1gsCYUqubS+NKg5wBIprhcBDlmzXTlSnfZ9WLhaEVxFoHTYErQIG7fH4xuM4CHMAQ8iZut01Apv9mpWrV69eoTarVUUmC0kqLgP4qYFT55zks1To06dPPcbYu4yxw3l5eX9LTU09X0C64C4HDBjQocIcfQcjWjw3JWVt7969IyyMPYeMrZ2XknLcYnh5l78OCPtpJ/27wwvQVs8yeWqnKQQHziuOKLgQ7ffU9n4bhLcxYodM9L7CUZ8DAHkAmIVEN5HEHQKtD5QuHXqcYEEd7BBSq10Ff1QSAjYnAjsClQLKjWBqbxQtv2912J0fdZAkFjIBL2iO8JnCLHlPEjbhpm+MZJb7iFMTDUU/YcDNEvkTHKQdgPkE0jIfh0lWYEqT7WmQNoxTuZtzXZmdD0Z43CPTVx7XhAN7T7+JA73GpLxanRLpDxpnml2SmUQgZ3Piz0qCTkByO3KMA0InEzBOcHpMue+JfGNLlj6UrqKiw+6c/gSBHExAnAFXxLqzipcMfy201/T1SLIlIdsCJKOlpGyp4UjdsLik5nmDE7tOIuQhICND/h00ikXCR4jBPr/WYcJVxPBbpyVk8K8izS/jF/Xqpk3vCg4OntO4SWPLTTd3otjYONy+5efvU7/+dur3a1fXfee994bcfMstCc889RQsXbzYD7YqMEuph926d4fOXbr6KSrT09OhrKxUmcwgOro6LF+2FNq2bQtPPP0MbNyw3vfRlMnTCvLyvx738MM9oqKiEj1uT+DyZUuFMAXLyT7w/La0tLd37dpVdj6iimvQYKXOmEot8TAAr4dokkXTVC5qXkV0tHQbxiRlIk6Ii7uVAGqp81MQsXDvvn3/aFe7tr3Qbv+XKeULOsBMhvi9IDKFpu3RysrWkM32/N6MjPFxcXFR3DBeNTXtHQQYD1Ju0TjfB0RdJFECQ/wOAAqQMZW/WgxEOabLtVgPDOxpAKSqDCYmxNMqLWdPRsZH5/NcJ+pcGAj/bKsvfPqzUspenOMHzGRvYfuSwvMF4ZJy6ttObD5u/TqtlK2rFm2Vrke5BR8CwJOmaD8IWwBEOQzjB0tnnwn0VTCVw+H4SOXwAkBdAFhqmuYCXdcPG4bhtlgsYVarVfljb5CGQVYpf3CaZpnD4eiCiMVEFM7c7jVOw3AGWK03cE0LN4m2a5p2AwJMIYBJKgDKarU2NE2zBRHtnD9//k+JiYl1GVFTnfNcE9EmhAgDTRMoBFlMs9DLeYymaWlBQUG7S0pKrgIAxaGfsW3bto39+vUz09LSrq4YZzNE3MI5jzJNswdxnpIyd+6a/nfdNR45v5YAJs6fP3+d8jv7fL5QRhRk1bS9Pfr23d2v3y+zJy5g3v+Iqlc+CKsPkQLgemFu8BgaHHXpwC8WOE9MgSkZtKxZBJkFQeAyFFHHRQD7bzBmBd0xtQfTyVW86FBqaO+6HaSQ9pJysTbUrnck1A4VLx266VeUkb0WhwRDfjvkPAgEHZOleVtK//1UoapXPTE5qkwU36Ry30qLcjODQmq2QeQhQaXahtJAEaeCe0pyjG+hx2EK/LluQ47UjJmQWxQZsxFmfOcL7V2nuSStJnPKtVpwnjB4+HVcY2WFTQ+ur2S4Cuw9sxoTvmvAAqEqjFuJiiTXOefbij67Z3tY4uQ6JLClMPQ0YBCFqBL63RvIqzUFTloZlvwES5847kNJTObBHuc1XGfxwgfpJfbg7erow/CeU7YQMgsQvmIy02Upsf107Nt7lIuGwm+fHSTs3jbM9EWDgK1F1x7dA6k3QVhIelciLPNKPcPKzTYmGHvLloza/Uv5/RHv1u/X5t0DB7bIzT349o03dbr5kcceB6vNqrTeA4s+WzRh1vxPv926deukFi1aDFq4YAFk7NsH117bBg7lHoJDOTlgGia0a98eylwuKC52gsPugGuvawu169SBj6dOhejoaOjes6fKJS5MS0/v+uXChcag++57/foOHToLw9CVj3nP7j0mctZlweLFZyVdOf1p42JjV3u83p45OTnFcfXrP65zvsckGqTOlDaJvPv371+t5q1RXNxdSFRfAjQ1iTQk+r5OvXofHzl4cLFXyvs0gL/v279/dGxsbE1G9BpHfEsCPJGWkdGvSf361U1Nm1kBEC8wzu+rSIx9IS0nJzeuTp0YTdcf3pOZOT4hJiZWIj6FRBsIsYlFypdNxoYKxr5R/nQUIqni2M+v00JC/gnnT815YSC8MShSIg0wTerBpTlJa+ddeqbVcSZN2CY52NsUP1XvpYKj3EaWSs+tAIGoQQQK6KACNoH+Y4b2A7CKRBLimOEqb+m4Gc5KuJOYmGjRGHteAvQ9evRo86uvvlr5SL+ucB8FAWO7pZTvVcR3vQCIkSjlZmaxvCJNc6+QcgsyVgukTAHGkivydecQ0VfI1RGmUJOkfIQxpo5a/UZK6ecvICK1YVeUj0Eq5xYRVZ7vYUk0TAJko5oPgEPAWH0p5UYAeFpnrJNQ14lYRc7uyyjlMQbwd0CsA4jzGUAaAtwq1b+J6hpS9kPEIJByhyB6x6Jpj0gpWwJikCTazBh7+DwDpn6/F/i3W7ryQdgUHJrXKoAJ3b6CUrcd3vmqI2Tknzg16SLEbJgcOiVkw5O9FsF3O6+CyaltL9wf7H9LNHDwQkeO/6CC00uSWvcqtOx4vqy/qH+f+vuZBq/04RcRkirvPaVOUsW9J4MVTm3zVxzMKmf3tDZOr3M23uYT/Z86tP+MpeI5FNWcCpg46eo77flOvfHXzxLec+oWQNIkanc4Fx+oIF843aRcec/JoIxTOK0r5XfqtYtYAP+DW/bt22cdMWxY83uGDXt88N13J7pcLhVgRet+/DFFSP56xy4dJzSKjx+iyDqEkCClCfl5BeCw2yE9fR8EOALg6NGj/v+PiY2B6jVr+qOllbYsTBOUeXv79u3OI3l57Q9lZT0UH99w1IgHH9RCgoNg0ruTNu3avm2StGjJF+Lfaxgb+71EvCM9Pb0koX79W0HXm6soUyJapCgS92VmLlY+4oT4+L5AVE+RPBDRFCIaSgA/ccQ+PqIHKig6k/ZlZDyotONjuv5PRrRUkS2kZWQM9IMwwLS0rKw7GtavfzdyXlez2SaR2x1oIj6WlpExtllcXKyP6CUhZYYmpc0SHPyqz+VSebWZppQdEbEVAmQzKWfv2b/fn796HuWCQLhwY1iIK7rIVzs7MAgKytx4J5wxYOdMIMx9DKJGFCyrOdTZBhhFAB2HYQJi3OI/UJWRijU9TQ9gOoH0wXj2c9kHOOqM6Un+x1TR0BWWkaQKLTVx/vz5jRXFo8fjWSOlzKsAzac45xEkhAp0jALEaJ9hdLFaLNukaT7ONK0FALSQRCod7AsU4lMOME8y5jClfN/C+X1eIRI1xqpJgPFMymcIsS5yPhuIXiOAIYhYvyJ+7DnTMN7VOL+DEPMBUfXfSwC8pSHWYUT9/dYMgE/8QC5EbaaCTHW9BIRo62faQtwgGWsNUv5oCPGVzvmHADCvworSSSJmV6RgqXzjzpzzx+bNm3fKwTjnMdt/bJUrH4R9JofWdfPhke5fQ2FpALz95U2QURBy0dzRPsGgS6N8GN9tGfyU1hjeT70GityWKu7oP3ah+luP6DV5s5ScgxQ9ipaP+j0ZkP4Lo7/0Ltb+sGZcQX7+O8uWL4HMjP0QEhH+3p6tW9959KmnXjx44MCgkLAwf1S0ECYU5B8DKUzofddd8F1qKpSVlsH1N1wPWVn7ISg4BMLCwmDH9u1Qs2ZNiI2LgwP79zvdLteNe9PSbtiybdvL1aKqhXft2gVKi4rmFbnd45OSkvIu5AniYmN/snJ+v88wQgBxLCN6ViK+rDH2muHzeWtnZ+9V/uVGcXGJQFRfsSnZdP3vrtJSk1utLwFihGazjRA+37sWxCc9QnSVRI0DS0recAcHT64g9ngUNa2hMIwuOufvCqLqyFhPNM2Fpq4f5FI+uzcz84GEmJiGFRSKE6TH8yFYLN2R82wQIhiJuGJa4py/4xPieo5YIy0z059dcB7lgkD4PNrzVzkbCFd/MP+L6oOc1zELhJ6MYT6xlT01L9i/VVcc0oxAGDSdh7j+hglnBvzKMZ0A4RellInJyckJCoTdbvcqAJh19OjR6dUiI+dLgAKmyDAAJhDRLZqmbZBSduaINxLRXUXFxd2DgoIe0hQIIroM03xPY2wWIfZBokeAsWCfzzfEYrG8BgCKUGMqSHl/8oIFNw4YMGAgED2OUj4oGRtJRMeIaFkFzeRDcJxF7WpEVHwErRmAYt9S7F/RpsXyRLkQpUFS3gJC3ANEmwTi9Yi4QtO05YZhzMLj2vFtxNhKKWUmAxjLEV/6NDlZ5ZZfLuXKB2HFahVk80Gg1QApGZS4LeAW7ILYrvyx7oodC8n/NyLACxZm+m0+BWXW35m28nJZG5ffOEJ6TmutwoLCyg/uyEo9HhD2VyjfLPkmeu6CWaP2paePMoVZMyGhESQ0bLg8bfPuB6cunOP54vPP39uxfXv/yKgoKHeXg+kzoNzl8puge9x5J6z98UcIDQ2Dq69uCUuXLAGbzQYWqxX2Z2RAcXEJtG7TBqKjqzk1zm/bsmPHTw3q1Xv1+1WrRqenpweZQpTExsT8EF+79sPP/eMf532IQ+OGDe8WPp9XEPmYxbJ/3759W5s1btzZ9HqD1Zx5pPw8KyvLE6sc3KYZZAUINV2ujXsLCspia9eOtdjtjQpLSlLDAgOHkJTHKggdXKVu9+a8vLyCRjExV5vH2ZE8JpHK99S50niEcFodjhUiL8/K7faWuw4e/KFu3bphDoulxZ709DV169ata9P1RobXe4gxplsQafeBAz/Xr18/WgOoXxtgS2pW1vmsq4sCYdcPjlYQAIcDrinPPdO6PRsIRz+YvzJ6oLOdpkPo6TzRJw9uOBEibprSB4Sva7XK3sE68Cu/8+n9Kr/4wIEDnycpe81PTr567Nix1qNHj37JGJuh4hCKnU614WlHiAUgZXXkvCcQ/Sg576YTXS+O52G/Cpy/jkQmMbbW8Pk+0TmfSehn84rniNMqTMsqz7jINM1XdcYiTKIhKSkpXQYMGNCfhHi04tp4ABhORPlEtBwAHqigvkwnoq4q5AQRq1cwZ32smLSEEK9wxmqTaS4SiGmc804AMAOkjCWA+5ExBxGtJyLFU/1SxSlIK6SU+xFRgfzrKSkpyhVyuZQrH4QrJa3As/I8YfVbnRC3359b6LYcN/qeqKjYtRTYVuY8+OkpJUJMRJn/tKRSr+I6Bz8L10UdYVg5oKpTlC6Xl+CyH8fQgQM7HT5yZFJ0tej4u4cN49dc0xL27U37pP2NNyqyjrAVy5ZN3LVjR//wqChQJmkFwoqww+NxQ0xsLISGhEKdunVh7Zo1sHXLFqgfEwPl5S4/oYfValWnyEC9evWcUZGRt/fs29dP1hEYGJi0fdu2iORP55Vu3rwpsHXrNsPffPetOYh4JualM8lQvUIqTUhFAZ+aalT5ap2aBnOmFKOTb8qJf1SmNlXeV9l+ZbS2ejH9famo6ZRfsktVpkv5zben5sSeNjbV1fkEeFwQCLtWO2padD0BUTxOiN96fDQj8FDZsdODpc6qCY8+8mX1ISXXMQuGnEzyUgZpP2EB+AipXJSDIC/7yRICL4Mo3XAWhqwzrvXK4wxTUlI2Kc14+/btzSwWy9G5c+ceVccNBtntzRXxCRhGWKnHs8Nqtbb0+XzbHYihJES4PTJyr9vtbi6ltJaVlW0zDAMjIyPjjxw5siUqSpFXQQPGWIzb7c5cunRp5pA+faLdphn12dKl2xITE6M457UVpSR5PNFSCKPY6y202Wy1bDZbvmmaEcokrkBcCHEsJSUlK7Fnz1gtIKABImbY7Xan0+msERoaejjX4XBF5uc3F1KGOsvKdqxYsSKvb9++zRhjx+x2u6e0tLSGx+PJXrly5YVEwv/R34e/DghXSlIdtlA9UMDDt38FJBnMXNMe9uUrtivyB3BZGfr/Eh6PfLYwBm0bHIZRnb+GxRvawvLtceAxFFBf4tycBYSTE5N5KqTa3095/9QoVJXPF1xxLJg6meR8PhK/NTg2cuDAcLemsYMHYwtTU3+RPH+JD/XH3Z6YmBgY4g0JYMEeZpoW3Lpva36MJUarHlpdTlw5UZ1a4pfL8OHDg+rWrauS7C/kJJM/buC/Q8v/+vvrzXPzjj7StHnTG3v3v6t+UEAgrl6zZuZNHY8zZp0JhN3ucggKCvKfGexxe6DLrV0hLS3NnyfsLneDOiu4rKwMut56q59JS2PMGRoa6gfhgwcPjq1Ro8YLZSUlEfNmf7pqzdo1jcPCwvq++/77x5nazlFqtmrlCC4ubrM7Pf272JiYOGaauiUwMJ2Xl7fzEjmYrsuKlKdyjnjEYMyZnp6e37hx43oWIUyfEGHIebRBdGzfvn3bWsTF1fRyrgu3284tlnjgfI9mmsJrmsHpBw5sblq7drhX11un79//dVxcXIxiOlLBFFYhMnccOLD7XGO9yOsXBMK0Aqwi0vEmAXuAMdgmiZ7QPnf9+/RjBs8EwrrJIGJgwSfRIwqrc00GqoMeRDGPMLycgReFWYIF5emWfSWpgWHO7VYzUrJxcWXbLsh1cIY863MdqHLqpqZy43LqRgoVaUePHj3oxDF/0LRpU1LHDE6ePNk88Q07tY+ztVe58QKVz6zymBWRx2lzdra889NzzNVt53qui1wOl3TbXxOEwx0Cnu+zCOpFFMErS7rDT/tr+bXayEA33N48Ew4WBcH6/TXA7dPBEBo8dPNaGHTjd/DBl7fC0p+bgMdkfxgIDx80PEZI42lrsP2RKVOm+I9gUxGMVt36d0eg47XK3y5m2tVJJzryAQCsCVM7aEkHiMx/z5w799QzaS+m6fO+Z/DgwcFEFI2IRy8kmX7Y3UPGg2BNGTJDRUq6fOXPOzTHjciFCzQttTI5ftiQIU+T5F+WG+VbKg+8P+/BXaYVlcnwbyNHtu7YpUtS59tu6+ZwOGDt6jUzbzgHCFdos3A0Lw90TYOBgwfDt99+C4cOHoSs/fv97Fn16zeA5lc1h/DwCKUNO626fnvfAQNOgnB5WVnErBkzvli6dOnn3sLC2albtvgPNT9XUUFUeVbrW0T0tUbUQxLNqKCwXO/QtJ4SsTdjLB+EWI26Xk8KsXlfZua/G8fFPYgAJRJRnaZzVBC1lYgTKrimb2KMRRmGof5+IoRwWzi/Vql4P/IAABZQSURBVEjZXnL+IpOyHyB2RE3rC17vY4S4FhElqEAvgKVp+/dvONd4L+L6hYHw+qAIH5qdGWEsIsvghN9g29JfEcacMU8YOHis3qENXj20LOy6IhNagLm1WUJHb44+jtwYJohFIJN1rVyzqONZvWC+f6ys9qPdYKU/dfBSSmJioh2l7OU/gI4x9Jpm+qJFi9QpS79ZhgwZUsP3/+1deXwV1fU/59yZyXtZWEI+7AIhLCourAq4YdVaRBbrLzE7uGFtFUX9tdbaurRWW22Le1GUkNXwBFEU0FqNRZSqKMomZEUwQEIgQJL33szce365T8IvImJQ2qZx5q/kzcxdvvfeOXPPnPP9hkJXKoAPhBDxqJMVDeNTx3EmBoPBR9rIJPWlOpKTk8cBwHDLspYWFBS0SV71m9rZTs5//4ywfj3Sog59uu6B2CgJW/d0jnwnlhJhTP+98NjVc+H9siFw/9KLYce+mMgGKzGhHmJ9YdhV3yUShKV5qb/z8TU74enp00ch8XvA8ExOQe5MXY8OlpC2XCUsMSknJ6dNRPqaTm3v3mCvQCBPT1il3T6xlu8XklUvRbjYVOQyci/lYFnuwlydrvEvO+6eMMHY1bt33HubNzeMGjWqc7ghfDJauKWtfdENuzIz7UVmY6NU8I5AIauqq14b2Lefzj2ui7aD858IBCKeg6ysrOXE9GTi9sRld/+X7PLbCDx+/OHHN5508okPm1EWrF717oJxZ4/XO+H4V156+dFNG9enxCckHHJH651wxAjv2hVxOU+85BJ4e+XbsG3bZ6CkiqQr1dbuhtFjxkB8t3iI69RpX1xMzMQfp6S8W6O5o3v2vDvY2NTtufyC3A/+/s4vngi0bd619OW0pKTuYYDFkvnJzhUVC9dAJEKXhg4efIN03aqyyspXhg4adCMCrP20rOytE5OSrtUqSkB0qqtUkHRuqGHcyK57ERF1UVLqh3mTD7HAVipbaek4xFOZaCsDDEKligBxRGl5udZ71epLZyohrq6oqNAYHe/j2IzwerBAJ+5oF3m/+BiI3RM6EnnG15J1uO4VVcEhi1IOcke/CROMqKj6Ip+BUxnBUMCH3GOs2aJdvqopFF9wPpR8I7FKWlpaDyLqVlBQsOnC5ORO3YgGFBcXf6wbm5qaegIyVyilNiJio2TuZBjG7KKior/p+0zm3kEpN2i1oZkzZ2rSlcF2VNR2v+t2VuHwb9kw3mxOOfuBVhZvVlCa25yOdF1DU9PVPp/PtSxrKDPvLyws3Jqdnd0tHA53s5RySL9pFReX6/qzk5P7NIbDvXr377+upqbmIs0NTkR/dV23xjTNftHR0TvmzZt3TJzmx3siHIfyvn9GuAU0KSnyXVcTbuhdsHZBn9S9EcYkbYZ9TZ1hZWk/qA+akXOa/vKLwCwF+m3zuBxfY4SzU7NHMPFcBDgghHp1fl7BH7URViH1phVrTdOT7uqrrz5FhsMTgbnkkqlTP1z+4ssTWTll8wsLN8/MuPJ0h2AAMJQrdh9l5FeFab6gbLtXM1PJXWQY0wYMGKCltpi/EHnU3WEtRWaCmAKKqnOKcpZck3FNX1vYo1Apg5iMz2nny6/lvdaYlZXV3VBqokJlN4XdpX5/9yhwDgwRKLozOUhaX1OIPsx0NgOuyi3MfS87NTudDJ7MQGuQ8S2ly3SpMieQs3NGRsYYVnSuFPxJXV3dPzTVnXB4jKSIBJmicHj5/ECg9sqMjCUgeP783EKdY/mF6zkz+9faCDfawVxNV6d/m56VtZQVzv3s889WlJR880PouIzlv6mQ22666Yau3RLmCBJQV1sz78GH58zSCkI58555rLysNDVpyBDQ6Uv6m3CLEa6pqYl8H86aPh3e/PsbUFFZEaGq3F1TGwml/fzz7RHCDk2Usbu2dtIv7rxz9Z233j67c/eus+1guGfp5k8X1uyovm1ZSUmbXv5aQzE0KemVsJQZVVVVh3bQJw4Zcos2wqUVFS8MSUr6GSFu/bSsbOmQgQNnI/N2FGKkPs9EP4pGvC7IfEGzgHp00LYXm0Q/RMM4Ryi1AZXaRMz7Gixrn8X8e7DtgmaPyISyiopbtedgWFLSDxzmqaWVlRqj430ckxE+WuX2muhRJoutOPrA7mNhzFoJJ/eLijZfBkIdoHbo45j+CO8qVQsoLzqjccMnOqTlaPVnZGSc7DqO1smdKBAnN6f3jF+0aFHkxSUrObmfK8RWV8qfKqVWG4ZRzMzLhRDPuK77mEDUvCsfxtr2XQ2WdU+zkMFwllIrDz3erK+rmbheIoBzDhrhQpByZth1dRT19YiohSMqhGk+rMk6EPF+UOoAI9bZzHf5AaxmqbTfIYB+SchnRD3/Rtu2XWQYxlhmTtXeNNd1/7R48eJ/6SbieE+ew8r7/hrhw4HVM9VnSHBcI8Iv7SoA2ZIO+68YhaMYYUXqPpR4Kxhc3Mx48Vt/bOyS0P7QP8hHl9kH7DhhiUeI4HVEONN17PusqKjejuRZtmvfYpH1Z0PovEiKAoQcJP6jtO23DSFGSBYj84ryZmky9J49e3YXQnTx+Xw7IRiMc8C4gUCRJrpChE1E8JEt+SFC1As5Dhg+ShwS+mvlp+YsyTiIDJTEtIV8RokMOzejfqNhXsWIexi0u1mcpPnjHRkuEGbURah4AgqxGBiqbNc+SbJ8KcZnDmMHL2firaxgNAIWyejQ29BoPYFAmuVqAKJakVNQ8MT0zIw8YDyJtbShAtfwWdnoyGsVQ/33wQhrlqGxo0c/0L17jzSdC9xwYP+6nZ9vv+V3Dz30+i9n33pf5daqOy6dNhX21ddHCDpa74S3b9sOU6ZOgS1bSsF1XTjnvPOgvKwskp607OWlMGXqVNi8efNruc8+e1352rW7f/OnvyyKiYs9X5DAur17GpRjn3XbHXd8sZc7hmPwwIEBR6lrWxvhoYMG3ey6blV5VdWLgwYNOlkodT8grpTM4zkUmmX4/deC686PuKqVmqKIVoNS3QgxSWmVJebuyLyehFi3ubz8ncTExO5E9ACGQr8mn+9mZnYRoEkxd+Jw+OHy6uptx9Dktl76nYww651xOO6HLqvx6MJwQbgExjQUrok7LUsqvEdQ21SU/hk17GI2xHMCqUtrS2sCgs32SquxccoI+P8XoCN1TrucBeJGRrwPta6zUi8/9/zzEblUvRMmnWMrpWYeq0WAcQxwPwFocpWxze5hnet9M0l5lwSYDUR7EPERIcSnUspFAuBpRjwFNK0IwHIiuhmV+qXL/BS47iJFNEwgNpBhvNasdPVzqZTOAz6fmTcKPX6InckwHnEcp5aIzteG2wS4RzHH2UpdJogmA2LOwoUL25pa1tbx/Xde5xnh1mhHog0Pfrr/zoFX3zSMRzHCQPL+3MKCidMzpl8EoB53WKaiwkdBQAoRXQwKbiLGtzTVH6Nc6o+JeSrYGLxTAWRbTI/ML1wwJz09fZABxpOm30zptHF/sHZAVCoKHJuXn3fdjBkzuri2e51gyBCCltmgigRQESK/oZgTicVnmo1GunI6mHCDCTTDBR5JiuYodB9AgH0gKUYhVyHgGwx8kWHgyv4DBwZqNmyIroVYf7ThXAiIKcjiCUWqh0k4wIxRT+3fL3sT0CUGG4tBuTeDhasaQ6FCv+k/HwGnGgQrbDc8xQL4a0iIYSaKUxyWvzcR56GC9xiNt5RQbm5u7trszMw7DTRqD4Qa81t2wtmZ2a+w4se3VW97rSPthKdMmjRp5OnD/9Kvf79B0pFO/f56rigv//2Tzzxz79kjR45qcuQjt99x+/i6ujpwDqYo+fw+qK6ujnwH7t2rN0ycPBk2btgAGzasjxjq+vp9MOWyqWAYhvvx2rXpDzz44PNnDh8+MS0z8/Ho6GhNY2iHgiHfmjUf/HRBYaFOD2lL+s6hmX/q4MED15WWVrWORk5KSuoupbQPGmbNEZ2EUiZYRNUbKyq2nXDCCb22bdu2W2/ohiYmDg5KWeNzXdFE1CXasrraSpValqUVdZrWrFnTNGrUKLNpz57emyorP+vbt29XnxADHAAOh8Pbd+7cWftNy/Bbnv9ORljXqXfAQhlPUwyPkAfkk+KMpjve851+BRgRrvY2SRnqALTV0af/SiDcgYj+1oaYIkqg8v6Ghvi7juaW1tHQGzdu/CMq9SMG6E+GMfS5556LpFC1NsIEkCiZ12sFQmSeD0QjhBCrEbGzlHKe67pdmnnHb9W7U2b+AzM/pFOKkPk0IBKo1DLQ+doAv4nITTIvIyIhENcpgGqQchIT3YhSzkKlurhC+IiovLi4OKILnZKS8hNmnkQA/2DE85pZ04IGwLDml4EVzQGrt3zLcWwPt/33GOGk9Kdn7XFiHwZH52p3gIMMiBF1X2HM0u5oReqB/ML8i5OTF4rYqJeud6WcCUBKheFSw0cXE8C5oJw7hWkabkgEdzXs2tuta9dfCqQrJcOD+YX5j12TlZVoS5wXdIJTtYGakZk5QUqeYxCkzy8o2KhVTnrFJ2Qr5PNcx/mzMKyHBJrXEzq2JUQwKOXprGhaTsGC67MzM68BpcYLosfYxZ8iyYBA3ABKOQ5ZmvbyMkR8PSc/Z8XMtJkJYSOsc/yiWXIXRFyCwAlImBiWzhN+4e9jK3uyq9wXDBazCaFkQVF+UVZq1pkAfBUKXgGM5ymCJwFgKDGcHbSj74s2DswnxAX9hwxZ2qLyMiMj6yeukoMxJP6Q90JejVYwIckfSglp+cX5H3aAWRLpQvqkSV3B57s3Kjr6Bi3Vqh2M2l0RDoXfcBy+MfBiYFOPbt0uuO322+/csX37Gb169vILIqjfV68FCmB3bS1Ex8SAHbYhMWkgDBk6FPbU7QHTMu3169btXb1q1a9eWrGiUHM5X3F58gt+X9Q0XYlSCogInLBTicg/zA8Eyo4R07ZEox4tPenwCFpd/ZHcq2297hib/7WXD9SOs2bbcMzegZYSnTUxF5OEkczqIgB8xDizacm7UaddLwy610RKkAe7qfWE97GdFmyIf/5IxnQugDkiZsRSQtblHBJviADCoELKSX49uH7J3a2kCg/v1bRp0wZYprlFeyQWLlx4Qct5bYSBuYwApje7ly1XU35KOc1APIOE0LvPdxEgZPp8d4RCobn6mzci9nEc5wHTNLXWuKam1Kxa2kuudZNvNQzjWjccflhJGQuGsQURXyKizkqpy0ylblKINwNRtZRyLzD/LyBWS+ZXtG4wEY1B5lLJfA4y70QhTiWApUXFxT8/XgP7HyhHj9ml2nV/eN3fNQHnuPfllMx5N+1VcXO4gxhhJANQ1X7FCF+ZmTnSlfinvKK88zWIOjLa5/M9iJJ/ErSM/p2ESJAhex6D0u7ZeiFwq+1yAiDcSkw/R1C3O0iPRjnBj5VhzAUyVqESr1gNdZ85XbpcJ5W6GNlYBiBDivBcYlVpK/WYJYz7WHEDA64VxJ87LJQgTs/Ny706OzPzOgScsH6TP/vUoU13A2JvJbAEEbe7IVcYZExEVH/LKcxblp2efQaASmfmKmI6hQWWGAw7HSUzyKQPEESlK93hhmUEOOiejQTnNbuZPmSE8Yrl2wbRSpvhekMZc0IcOslHxtmWE32vYzU+K5mrkeh9HW3Zze9/ec9+xy+FfBRQbSE0NkqQ5xiMqiEcvC0QCEQiyzvCceGFF3aOsazrhRDJtus6yGQIIv3B5H3VJP/yUsmr2jhinz594v2WNXHEyJHTxowePWT06NHxH334UcL7//xnlBAC4jrFqbHjxu2Nj++2+523V9VUlJe+Ul1dHbhw0qSqlhebSydOnNMsmn6mUChAALmOE1ZK1bu2/bMVJSV6V+sdAH0BIKo5dqiijXnFX8GM/9a1Mxh7wxAH1OjGxMWObdz1bvRp1zQLnv+aAHsAcCQVx0CKVuD+T2XDJ0tSvpz7fKjMNdYpJzkGBRBJ79APHQhMOgPC5uAl54RKtWrVEV9gUi6/PBWFeAqUuq34+ee1MY0cOpNBKfUzIcTicDj8GSJehYg6UKuEiDK0JvhBGtI3BcAkhXgWMa+y/P43Q6HQj7XAgpSyh2ma2p7o+8YVFxc/m5ycfBoxT2eAPY6Uc6OiovoppQY7jvOa3zTPVER1TU1NG/1+fzpLeSoZxvM6iIuZB0kpPzIQx4EQAxDxgJTy40Ag8MZ/8aTURlg/6//e7o3w+KseG9cQNFII1PEU5/4Pjh2KLkNP/FXJ3ed/KYLxqtTU3mgYlzyTnz+vpXEzk2d2DplNswyfNefAgQNNcX7/uY7kaYKxWjjBRcrwjxWCts/Lz3krNTV1OJExprAw/6m0tLTzLMOYqiS8mleY92ry7GR/3K64syTKHyFpp65aY7N8Q7ufZqSlnQgossAgTecXMJW5x3GdkQuKFizKzs4+Qy+S/Pz8gvT09P4WkU4LOUGQ9SIYUKYVTYQQZc8+++xm7R4cduKJlxJQggJlEmJpXXT0qvgDTVOR6DRAessFtzEcDpcOGzaspmLLpsmE1gUg1VqrU8wi0PmrpnmB4zgrY2NjtULKACHEG2DLycwwHgVarMBvyagHni5+ujQ5OeuEGIOvYJMSHddd43ecF54JBL6RKeg/OPDfpmqtsdtVS/5FRUWZwnWjNGVfbGws+/3+/Zp5qlWh1Ldv36h+PXr0Hj32rAEJ8Z0H79yxoycwGF26JexlUOWr33mnsrq2tiItLa3xcO3YPn369N23b58daxjRTUoZzFwfGxsbs2PHDh0Y853TXr5N59vhPdbBD1fHFY+IMTXFaGDwc4RCKGI1LWnK5WfvW1f5dUFW2jGyxnf6BEk0UAEf2g3r+4lcQTa9Pdr+ZMOR7tfu6E2ffJKLltXk8/lmHa6Dm5ycLAKBQEQHWl+ry9RzRv+9YcMG1Pm/X/e/Dv68W/PQf3FP5O+D8+2QjvHBNEL9e+ScLldf21KfruNg/boMfU2knFZ1R65th3PkWJoUD/BVdrN2txPWQgbJyYEvTbBj6WV7vDYQOKKk1qEJ2brNBxdDS6J660msJ25kcrYIph8+2VsWyheLmjElOSWCY+vf9UOlReD7sEmvF2DrNh267uD9LYvr0GJoWawt7T/CIm1ZNJGF3XoxH1yweiF+qd6W6/T5Vkn7kXI0NkfoT3sc8uPVpja7eVseWC34tDwQ2/jgaks9x6tP3/tytDG9p5nX766vIqFDRI9qaPS9raOkDyviqPdrIpyGhgZn+fLvnlv8vR/E4whAOzTCx7F3XlEeAh4CHgIeAh4C7RgBzwi348HxmuYh4CHgIeAh0LER8Ixwxx5fr3ceAh4CHgIeAu0YAc8It+PB8ZrmIeAh4CHgIdCxEfCMcMceX693HgIeAh4CHgLtGAHPCLfjwfGa5iHgIeAh4CHQsRHwjHDHHl+vdx4CHgIeAh4C7RgBzwi348HxmuYh4CHgIeAh0LER8Ixwxx5fr3ceAh4CHgIeAu0YAc8It+PB8ZrmIeAh4CHgIdCxEfCMcMceX693HgIeAh4CHgLtGAHPCLfjwfGa5iHgIeAh4CHQsRHwjHDHHl+vdx4CHgIeAh4C7RgBzwi348HxmuYh4CHgIeAh0LER8Ixwxx5fr3ceAh4CHgIeAu0YAc8It+PB8ZrmIeAh4CHgIdCxEfg/PacA0PRTuDEAAAAASUVORK5CYII=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100693</xdr:rowOff>
    </xdr:to>
    <xdr:sp macro="" textlink="">
      <xdr:nvSpPr>
        <xdr:cNvPr id="2050" name="AutoShape 2" descr="data:image/png;base64,iVBORw0KGgoAAAANSUhEUgAAAeEAAAA7CAYAAABMmDLzAAAAAXNSR0IArs4c6QAAIABJREFUeF7sXQd4VUX2P2fm3tfSG6GXFAhVFARBUURABUGKoaOIAoqUFXuPa/2761oQFQREikCCdMG2EhWkCEgvIQkhhABJSF7Kyyv3zpx/5kFYRJCmu4iZ7/MLvjt3Zu6Zufc3p/0GoapUSaBKAlUSqJJAlQSqJPA/kQD+T3qt6rRKAlUSqJJAlQSqJFAlAagC4apFUCWBKglUSaBKAlUS+B9JoAqE/0eCr+q2SgJVEqiSQJUEqiRQBcJVa6BKAlUSqJJAlQSqJPA/kkAVCP+PBF/VbZUEqiRQJYEqCVRJ4LID4aSkJEt5nTpWKCi4YmbnjSeeKAMAumIeqOpBLksJJLZrZy8LDZUrV670XpYD/PMNygYAHABcf76hV434MpRACAAUnz6uyw6Eb7r/wy5Ot3wAgF8RCx+RNJ/3yLBdKUm+U4Uffvu7wWgJGAOAKJm0q2sIIBC886TbooOF3coB5hQsvS/3D11Micn2MMPZEQmrS4xc5Fzc23mu/qr1fDva5I7uCLpTC+RfHp119xUxV+d67sv9+t9Gjx7o8Xh8Hik/nzFjhudyH++fYHz1AUC9m7v/BGOtGuLlLQEGAJ0B4KvLHoTjh04fV+ALeQuMK+S7zjQIQC0wJ6Wf+1Thh93xSV1mxUyQJgiizQwkAoHBBDwNjNUyQbzlI+hevmzkT3/k2grq/V6EJq0vAEFLYtrdzsX3Zp2rv9DEj1uiYFMZQLbbLBlTvnTsH7tRONeAqq77JfDi80n/lKYRdKyk+MX33nuvak4ufV00OAHCuy69qaoW/uISUCDcHQCWXf4gPOijcceMgHfAKL8y5oxp4OCFjpyUCb8A4fA7p9cBlNmEdAgM2R7ADch1KsyLKnBElYbpprjBFmH7/GhBpFnLtiXw0KKnCqHjDGvNhpEsd0qP/wgn8V/2WqbHcajIVwypSSYkJTHYCY4YqMEzU0YVR/b8v6CCErfbf62yJCbzIDM9tI4WV7orJdEI7TbjKgJvVHHAke9AaewdV2nBUT8Hh+eHlWel3nuqRoWQmKQHG7VbMoKJjNEhrmmj81PuPdJq5GQ9vUwEFge2KYMprY3TJ09dP1rEg+Lyc0p2BNvt9arf4tl0Wr3wwUnBAOFQOGdcSeX9ob0+DtWkFAVL7yuNHvqPgKMzHysHtV2pKn7jSY9bezSxW/HqkuJib2x8wighjWpFhc73fEZ5kc/wHZLcuqnKPH3Ri6UKhC9adFU3niYBBcLdAGB5FQifkID6iv9XbPHnAmGCHJ3KWvu/qNxKPIqVeQ+zLsRgAgE8SxLCK8zUzwEzvyDJuyDyIuDmyyFFlo3FIcZ4QOgHAmzA8GeL6XheOpx5htfyMAPsajK5iUnoxE1Y49EwybV0xNGI3h91AiEeF8AbEOJmMOU0ndNVROwaLxOv6JLFMIRHBUEUIh4EFJOKljywLPD26VEaowcYpz4AxAkhDgGXiAD7aCz31UPpe0QCa80A8hHh3cJouQSmjDoJxmGJ025gBj0upLQBshAG5AHTfLXw8we+iuw5PVACPU4kugNDjsSWmt6St0ralTiDt1RfiMh3oEAPIXVjkl4qKo3/GlJv/s+m4i/0vt9yww0xjoCA1naHI8Q0RAMNeRTXeaFheFlYWFgvAojwuFwpphAHAbFRuceTy4l+NgyDewzc9s333yitTvyFRHYpj1oFwpcivap7T5XAXxeEzwS2RABBVgkek4EhfwnGvzs4nwOEgUgASb/pEAF9hPAQAauPjL9rkOjPGERy1KdIw/sjcPYRCPkuIe5kLnk7OGgKMbYcBdZR1khg+GZRMU8KDaH3kcFgKbzTGOhOIvobIZtgAfrGBLmSgCQy9qYULAsBvUyHQRW+ivYkzceBWAMADCWQZQD4JAf88Vhd1+Dw/ba7CfEtQDlHEu7jiI8hw28MQRO5Rk+ChEaAbJKQ0JkRtZGIw0uW3v/FSY2257SeqOEHUtA2TpQiUI4HAmKSekpOoxHYGJT0mgQexDiNQsRXJPGpiHIdCdNxfM+EEeRjPYqvy1kFSUnyr/SOJ3XsqG3kvK/NFnCnbuGH3W5vuG7Rom26/sGszz77olv79jXjW7SYZrNa65lCjHnzvfdW9ejatZamaR+ahjwaGBiQbQijic/r/a7Q5Zq5evXqor+S/C7yWatA+CIFV3XbryTw1wRhSQAMENRfQAKmIp8kQs1gNzzU9XvYnl0LVmxrBGVe3X9dSvTXIThe93cp5wBhKaVLcvgMJKg+TQ3wfSnZNYA0ySC8izGI4kQfCIlDbKH6516nZzYyfl1RGGsQnlsehYG2RmCa9xCywRLYJ05L0KhQX8lkhtDRp5e3sQh7LBlyNTH2IWP4XQVYziUUTxe1PPxPSHqBAm9PidSszteRWDvJxRBbQMletyukCTOxPyKMZsT/LRGfRpQTSFBbqYshmpe5pQ6zAWgnAm4lgBcksUnFVx98JvznWokAMJmYnFSkhb0IKf38AWlhvafcgRJnSIavOK/KeSfs51qPI8JL0sBRqIkxAMwrLTCoOD/uYFhI5g4CWUooByCwRYhac2F6B/m4e62nWodDZzJ3/y5zdRk30qVTp66BVtsAXbMsbdmuzZrsjIz+7vLyDs2bNdvQqEWLBuFh4V02/vhjnWOFhXqra1vnBoWEfLN3z57l69eufSIkNHRRVI0as1d98YXVYbe/C4zNXNau3YK/2kbmIqa3CoQvQmhVt5xRAn89EFa4qyNC2waHocxrgb1HQsErGHhMDjfHH4YX+n0Ku7Jj4Y3PO8NBZwBYuQQrJ2gbkwMZ+eGQ4ww4Dt6XWs4FwiCznc7cWH83UU0IMotYWG0+HAEm/geE5fsE0DvAErKq3Cj5mAhu4lxcYxrwCjB2PZDcAci6AsJ8ZzX5YOhRPoUDdNDclqtMu7sZAVtNjKYR6WsYyOlE8m9FS0ZMUl0G9V4YwangDYasrcnEfdxkrRFxPJHcD4DNgLGNyMTTZGhPAhNNTI8xyBZkEabBZgOYaUB8FwC9wBBeObb4/pdDe03thYDTCPBjpx74HJwISKsEYWLs2aJF930Y3mPyw8DZG1KwCUzDUSTNPGaxDj2Wcs+h8N5Td5BErmmsp2maSwmp0PDpfV0r7j1yqdPxZ72/T8+ez9kt1tva33jjzk63dLo+IiKy/vxPP9Vr163D7uzTB8tKS3H+p59iQV4e9B88GOrHxMivVqw0t23dwnv26eMVhlGSnpHx4RdffHGLM69gs1lQ/krKDyvz/6zy+C+NuwqE/0uC/gt089cDYaXxVnMQvNL/M7BpBP9a0Rm25YaDSQDx1Yog0uEBSRqk5YVAsUcHDRC6Nc+GJ3svgMlfd4Xkn5qAx1QJRJe4PH4LhBlkSzAPOReNrH2yl45JWlhwnfuR4buGgESmQxSXNIkk9bGTWOXR+AyS2EEKszvTLRuF6VuOXFvCpPiQGH4nffwZpokRnGNHzaVA2GxGKNcByneEZs5Cn76WANZygpd9TDOYMD0a8nuJ03VCyH9ojN1LjIeQ4Z2DqN8DXFqk9I3jpF9PQI8Sw38SQB4D9iwQW4VMzJaALyKQFyT8AwH6EMkBhHyUc8l9MyufS4EwSDZFEH2NHGajpBeAMMFAebOG/EkmZTdA9qRUlnK0/APA+4lO7pcMDFgjEHeREMNLl426cpLHL3BZDRs0qE9ERMTb/QYNqtXmuuuwtKQE582eDYZhws233AKSJOzZtRtKSoqhYUICVK9RAzasXQeHc3Phrv79oW79erA/I0N89OGHfH9a2sjgQ4dmTNm06VcBdBc4rCu9ehUIX+kz/N97vr8eCCst1qEjDLl+LUQFeuDTtddARkEoaEwCEIJJDJgyUSs7MAJ4TQ7dmmfALS22wYpNrWBdZq1f+Ysvar7OAsIRd3xSS2pGGgAdLFo8ovFJMo/EZB7iKR7GOb5JxAcRE1GM6G3ToAHBjrLvXUbgZADWgTzGzWDlHwFQE5I8FZhowQilKdi/uIbXMIBONmm29QI2lUjfAscPixaFPhl6Z9E4AhiOhNWQ4VokUCDaniF1kEw+Dia7GRi7TxJt5EChBJBQ4UNPYihXS8KnEOgGQixiwGojg2U6WB73CuM6APEYEMYCg2NAOF+3eqfmpzx0UnM9oQm/R1J6CLlGiAYx+V5JkTYt1GEkoEaPALH2BNKKAKuFxfJcSZYvK7QO20SIeyToD5YuuufYRc3BFXBTQEBA9P1Dhz7R4eZOoxo0aOA4nHsIMtMzICwiHHRNB4vF4gfcwKAgME0TomtUB2dhERw+fBhaXt0SwqOiIP/oUfj6yy+/2bZly+ivv/9+3xUglj/6ES4ZhDc6GtcwhH4tIoYQ4AXFMUgDWcKUA+kBLb0hzKB8Hcr34XVwMnPgj374qvZ/Vwn8dUBYkorfIX/kszIvcybBqhG4fRw8As8aEa2CtUJsBph+vzCC2+AgSPmQOXB2CcGkZwHh+h2TbEXhdW5gQnqLloz44T/TTWhPnFnTQkaCQLZNeknXrZggPca20laHCwM2V2uma5ZQZ2HOj6GO2rVAEzEMzXSv1xJm09BGIbY9WC5rSSHDi6yfrwsr6hwoA/BaaeEHS1Pu2wvDPraF5UG80EQtZnqPQDVHFs83a5DFEqq7cJuLOx1osSegEEcArEC6jAabuad07shjjlunVLcE8HhpkI/rOgfTKC2yHtoDKWCG3F6/AVhFLErKt4ZY0k4n8FAgzAROJ41PFhxWoZuOOe3FaeBP3SIMvP3jSM0GTUAYjITYUvz5aCcQQdCdH7bnEsucNXHXqdHWv+vr8SdpLOnxx2v6pHwmJDT0/tDgEIvPNMHn84HP64XAoEA/EOu6Dk5nsf+vq7QUgoKD/f9W9Q4dyvmmzOd7dOLEiduqGNzOa9IvGYR/DLj6Fg3kGxIoAQF+QdhzrhEIL1pafJIz35bgvpEEEwjsIDBzHwj8fn+4a2F8PFQxo51LiJfP9b8GCPtMBk1qlILbq0GW0w46SpAnkkqV1nsuy7IfwP3leGCWz+DQNSEXfjoYAaVe3a85X3A5Cwif6OdEh79q2B8e5t9NHB/P8Z3F8XK2a6f+fqY6xx/sF234mzsREP6r/k7K4pS+T4zlVCmcPq6Tbf5CVMc1YTaDGL5QtGj4+yeGcZpAKyfgVHmc6bcLnoU/1Q1DEhPjvF5vd58hbEHBYV97pXdrSkqKfyfYrmnT8Gvatx9RLbr6+OCgoBqGYYAjIAAQkfLz8vzuk7DwCFQAHBIS4ven5OTkgKvc9b6rtPSfU2fNUmQsfrkHAkTddNtttxQVFUHhoUM7A6Kj92yqMlGfulYuGYQ3BLS4DYlN1BmLMy8wvZ15GcR8krUouLG3CyAG+AdmAklJxULSBospk/AG97rzWdyD+vSpZ3AeyRgjKWVucnLy0cTExC6apkXPmzdv1vm0cXqdxMREuwbQTlF7zk1J+fpsbfTo0SPSZrPFqL5N0yxljB1ISUn5BW/CxfT/e96TmJjYkjHWxm63J8+YMcPPGti/f///Y4zNadSo0Y6kS8/GuPJB2BAM2jXIh2f7LIYStwNeXXI77DgUDhq/IAvQyXk1BIcezbPh2X6fwA/b28I/V3aAfJf1woH4N0H491xGl3dbYT2ndieU04DzV5wtDk6qisw983w1adKkbkJM3EsOh32wxhgIKb7duSv90c07NivttbJoD48e/VZwSOgYrmkUFBiIuq6T1aZSsBl43W40TBO8Ph9xRExPz/hm797dY1atWbO3soG2cXHB9sjISWEREZ2FlMJZWJjvBei3fv36KjP1f+R8ySC8PuCqW1WQpYYs/mJAOG7Ggc+CErxdkTBIWevUJkv9RwRkmpTHuLyXf17+JSYpv9pZC/bv338SEPUhIh8iljOi0ZKx7iREy+QFC24ZOXKkbrVa2cSJE/3adVJSEtu5c6dSEixNmzb1ng5C6vq+bdtqGpo2RtVJTk6ekJiYyGvXrm156623FMHPyQ32wIED7yEppwDRUSmljkQL7EFBjylq1aTERMvOnTshZdeuSisBS0xMtKpc9pSUFCMpKemk7qTGk5KSQklJSZCbm6s4vWHKlCkn4xqGDRtms1gs4sRvCvRo7NixloiICJGamgp2u52vWLFCPb9/bK1atdIjmjSxfDVrlmvQoEHdhJSJCPDMvHnzcocMGNDeBBipadpTs2fPPpyUlKTt3LlT3WdJSUn5xfOd55f3ygdhUzCIjSqHUZ2+hYJSB8xc3Q6OltqAs4vQXtWGUyI0jy6HMd2WwprdLWDRzw2h3McvPFDr7CCMYXd8NBoYFBctHTH7NycyiVjYuqnNmA27S6LVJ83XiUmWUG/16zTU2gjT+KLo8wd3nKmd2onJ9nJv8Q3EqVrRoty5AMdzbB09J9bUKSCB6yKtcOGInPNZTKG9PqjPmOUWkLK2P/+LCBHBhhJXFiwekXq2NsIHzw4mn1HPgNIjZSnjqqJyzyKo0aNHB6JhPGuxWJ7gjIPXXb4wKDBwzKtvv503cuTIq2pVr17Pa5rlruLSLogwMDo6OrpRo0Y8NDQUPF4PMM79PmKvxwMZ+9Jof+b+UoNgcWRY+Apu4eUHDhww8wsL1y5evNg5YezYd0yvdzgwFgiIP+gOx9A333zzwPmsg8o69evXr56VleX3/d9+++3WvL17bW6bTdjtdq/L5Qres2eP34/fsWNH7fDhw/bw8HDTevgweU0TiyyWOiGMHSliLMg0Tc68Xmmz2VBarUVerzdMkTZbiUqciNYAREt47dpHUlNTZaNGjQL27NlT9uKLL2LyzJm1EdHiJsrPzMz8FTn+hTzLGepeMgivc7TsZmUw0QIsphKEFcuMOINWrAOC+lJXFqUJ152etSyomacTShYgT4NZxgAMUxSBgFv0duVb8OxMcgqEZwCAVvHfy0g0BQAyVGwHCdE6MDi4W3l5+VQAiDZN88eCgoI3oqOjnyAhmhBiDSZl6vzPPnvcP66kJNZ/9+6WRPQKSBlIiCWIuNvlcr0SEBDwMmOsqZRyeXJy8puVQDywf/+xFcGcowXnA1HKbkg0DAAmSClNJHoMAHIJ8c2A/Pw9rqiosQBwD5NyFSB+CZwrf/o3hmHU0zQtgTF2UEqp+qjDOQ8iosnp6emL42NiBkjEoYiYb3D+nE2Idj4h2iBiggbwT8F5BxSiKxGtJcRXbQB2k+gVgdhKEr3HOT+EUt4tAB5CxIZE9DwAhDPG3pg/f/68/omJXyPiESJqDoxNlVJOSUlJuRD3wpUPwgpqHdrxpc0ZgiERvObZfcDnejnVrjPcboLLx8FuEVDm4/4c4wsuZwVhwpA7p2UjYbZz6X3X/2a7Iyfr4fk4FECfQtLzf0VLHnxG1Y9KnBToMy1PMtDHE/pGOxeOPKNZKaDnR9G6pFcrTCvxDLC7ooAM6T4nDLTyR4HwagIYV7L0/vTzebaQPtM6I7F3GMj6JGU2IhhAEEyArxUtuX/yOdpQAry4XdH5DO4KqDN27NjYjh07/l9MvXp9BREUHju25UBa2rgR48Zt+/LLL9/v0KFDP7fbDV6vl3Zu365Ysni9Bg38rpaNGzZAaFgYxDeMB6/XB0pLPrB/v8w7chTiGjWkiMhIWPvDDyW5hw7d+sDYsek/fPfdUqvV2kGqfvILSj3lrvZ9Bgw440bubKKNb9DgB0L8sHbduvOP5OQ868dNxAMcYJ0iDSGAf+/LzJzbOCYmXgD0ZQAHiMglAVQqHDGAnwRiE0bUkAHUIaKNxPnPjGiglHIzIm4VAPdwxnb5WcA4T9YR7zWIPuMA7U2i1oyIUIijGucLdmVmZv+Oy+CSQXiTvcV1JsKTACwWEVS+hSSgaohUHQG1ypfhBJ9BFoEsxhOuJ+FmWsKsrK+CE3x3MomxoAPI0+LZGQfw+ehLS35ZH+wBZ+P69YNwBWDVQMTZQoiHOedrAcArpWxVvXr1LocPH/5MQ7QR4tWSaDBj7B4SogUwprjrb9U0rcmnn35aNHDgwEghxJtE1JgBLASAIcDYapByNyI+R4g/ElETMs3xKQsXfq7mYmD//qMF0QsVm6VXAeAqkP5vRzIgKk4Bu9oEqnVQwa38k5ByJBL9gCojgsiDAB1B0z5DonhCbEVE+4ioJwqxjmlapCAKZYwtl1IqLd9giM2AaCYnMiXnw4BoK9O0p3xS9mVS3swZu15I2R2IRgCiHYm2cca2EmMaIxovAMYgwExJ9JWU0ocAA2x2+3WmaW6QprlFacIVPAg1NIul7Zw5cy4kSO4vAMIVjBHK6+u3NJww21zqy6girI+bfhSY04VrwWoAvw3CWUiQ7Vx6fwf/WEdO1qEoDCsJLk6Ov9VkPbw2GwKI00GaLxcufeA5dS166MwAb6nnSQQ2AVCOLFo0co6/jeN0kQhJSRySkkz1W0gea8FMiC5aPmKFujey58SaPrLfwgTf7lxxr1pcAJDMExMBUlL6CUhM5pCyq+Ib8UtmqpBeU29hQNOAcKvVzsfXCvYdynHbLUc9NgNA+S2bcoCdAlJSRMeOq7TUhmkIU0aakJjCoOkuNaYKRSCJASWp6VKThZCYop/6zB2TVmmpSfkEsIug403sVxSVSas02JlPoMZ5Smk1cqO+qShTnv77pa6D/+b9iZ0TQyLqBD3Hde0RtZgN01xm8/Gx786a4lq3bt2ktm3b9ncWFcGqb1fBx9OmQaOERjDqwQchLj4eNm/cCOFh4ZCTewiCAoPA5/PC/HlzITcnFzp0vAmaN28OzqIip9ftvu2ugQPXjxkxYopE7I8ADsMwtnL09vtg+qeZF/K8cXFxP4EQGRwgG4gCpaap6PZ0DrBKSvm8FEIB7nSd8ww6/uHLAKIySdQHOf8oKDT0m02bNkFcvXqtuaYN2JuRMaFhTMytIGVnjWgWEnlNzt8UAB+glEPDdf0+53Ht6VuJOMTt8YzJycmRcfXr36YxduOezMxHLmT856h7ySC8EVrpPvAEBQWgrvrS7UZ5scv+IDH5uIY8Qp7YkzqQQRmJURbJlnMmTEYS1QGKdZOzjeAG4hpJ2IGI7kbG6p3OuIsakCmxvX5NyfqzaMPHQRigM5NyBzGWK73ed5jVOhykvEYCTKgAw/9jUq4DzgdxTXtdCNGGhDjKNG0SSbnDarPFzJw589jgwYNrG4YxnQGs4br+ljCMt04AoYeI2hDRDESsIaVcumDBAv+JQQMGDHiApHwbEXcCQENTiOeIaLemaWrTrnzJ6rSeQsZYPYZYg4qLB3/6+edFffv2bc05f1pKOZsBxDDOWxPAXillMzVeDlBdIo5HxGwpZX3G2F7TNJFznsEQ60iiWoZhPBMYGBjsdbsfEUS5Gud3c8bGCymfZ1K+ZSJOVRrtgAEDepIQzyHAh0zT3tZ0vVV2TExm9K5d6kN0JwIsk4wN1Yk0AfB/Xq/32pYtW5ZcgK/4ygZhBZY6U8xYCIYg4PzcQVjn+6KqtjVUEdMMfFJcOJPWuUAY4KDpK+9t0e1Pg4CaYMGKFFra7lw84qULBWGJ5lrw8VeA4X4OVFPxhTFOCwqK9G8igozhwFkNazXxmu+IVscA33jUeA3wQSFYYIlz4chlYT2n9CcJXQjxMEMRj8APEspPipaM2l45luMgDB+ClC7iMBOAOUEScWH5SupmAzLEvRxxzrFlI76N6DV9DAiK92likgVYb1OQyg8rZQTtkcEcZa4gnd8BQLUQqIiEOb1o+UOrI3pPe0VKUYdACgAtCAi3M8P6VuHKISWh3aaPQ4u4gQiQS/b5sdKDswOD6jfSmDGSI9Y2ATxMyDVFpfFT/qz80h++8874WvXqva1pGmRmZk5/aNy4BwEgZN26dRMVCG/YsB6mvD8Z0tL2QHFxMYx+aAyMGv0gbNm8GQICAuCzlAWQnZ0NVl2HH1b/ANWiq0NcbBz07tsbTCGceYcP3z7k3nvXzZk+/eHIGjUed5e7qm9ct37u3p1ZE1JWpFwQIUrDuLhvmc/3mOD8dgaQAojjiLGDGuIqYRjPM8N4SVos9xNj61HKeGQsAwGcPp9vp6ZpvSo2Abv3ZWZ+1igmpjUCDNqTmTmhcUxMdxOgj464gEzzqOD8nxLge8Ut4wgMfN7rcj0phFjNOO+SlpHxqFqbDRs2vEqaZlJ6Zmbv8323z6PeRYMw7QiobrqhGRLU4SHGWmjo21sJkOsdV40ChJc0ZFGVZukA5FBGvn4HyrYv7Hcat7da65ACDGJtNwmpfcoQo5WlrrIwTWnI9BJjZS9hazhT7jcO7N//U0GkmaY5jnPudxFwovcEouKt/5Ah/gul/AA4H14R5fciACjt75DNZvuXFGIfAdSfO3duQffu3cNsNtsLuq7fSVJ+KQC6Msa+YUKsJ4DXQcrlwPkxwzQnLly40O/aGNS//3jG+T2mlI8JIR7jiNnA2BQhxN85YpAhxF5N07488TxPw/H+9jDEzBObxCgicgDiPsbYTyRlXxAiCxmLqrDiFQqi+X7NnYhxxGPI+fsgZScJUEtK+ZTO2CBllRFEq60WS19AHGmaZhciaoqc7wGfby9yfowxNl5DHO4T4gMJsJ8jegmxrdvtbh8YEJBGAKoPSUQTGWMDhBAjLBbLM8pnfB5r6coFYQWSgTr6ma7qRR6DLdm1YGduBPjEpRNtqIUebAVoXS8XGtc6DN/sbAjpBUEXxqR1HiAMHvMhsupPAJrfgeQ9GceOJmGX0iXDf/RP7vlowlKONDnP1JlttfC5tjPGkwnkaIaw122ad9t121uEPEaA50HdoOcIeXOBchKCvB5Ra0ZIT3BubVJhzP+78LgWIoPDgDCcSXz32LIRT50KwgjyXQa8iSDhQeURJvJpwAYLzoPQNKcR8r8VLRk+OaLvzDkgzBuk4RkC9sBHyPRdByRNRK0WSPONCnKRm5WBgQiSGeAgAqGbhvdma2D4Uml4WwswX+GSagJqgxnRKEkiGBjSfXT5AAAgAElEQVT/O0kxCYl5kLGxJLEfYxQrgMUxJrIq2LXGkYQ6oswXX/rvMX/KvOItGzePTWjS+F2VcvTjmtUzb7jppvsBILQShBfMT4Z33voXeDwecDqd0LN3b3j2+echOysLgkNCwGK1wEcfTobUVavgcO5haNe+HTRr1gzuvvde2J+Z6dy9c+ft944Yse7w4cNjoqKikjzl5RFzZ82as3716kemzp179Dw+KCerNIyJWecxzduzs7NLWsTGRngYewmlPIiI/yYhXrIUFiZ6AgPrMZvtTRJiKzCWjkTKjOcRnB9iPt8TadnZveLr12/LEQfv2b9/XHxMzB1cyut1KT9yWyw2JsQbXinH6gATGOfz/eeyEq2Qyn8HMA00LQeF6EdSlu/Lynr3Qsb/R2nCtCawmqHBRCS6Coke1tqVr6zsa6PjqgcqMiH/zpBFVWrCCoRdZA64tqzhAvRblH5dFBjLnwJnE2BiBUOdftKUzQBIwhcYWtoLz5y2hP3vuqunMtcmf/aZ3xLmD7zaurUrWSw1LJx/S0T3CMPwVGiePuT8B+Hz1Wa6XupyuX5y2GzKnPzuiYhmpVXHENEQJCJg7AhjLJ0xttFU9LlE9ZTGW1RUlPzVV1/5z6MdNGiQ0qpbOEtKZgUEBLRijLUwTXM5Y6wuA7iDAfg0zpdqdvsuj8dzh5Tyxgq/8H7O+UrT622IjLVFBYhSbpSaFsuI1GlEB4UQh3Vd/yYhIWHt1q1bb+a63pkBmBVj+FggRnOiUAD4jnMeCVL2Vi51BhDCdT1ZCFEqhOjDpGyEjH1XYQFII6JrS0pK5oUHBzcyhFDuIBvnXPm3v+l3112PI+eLpVS0++wWzvnXpmGsRsY6zJ8/P+081tyVC8L+iEHgMOG2VdC37QZ4c0UXWLDhGkAmzpmSdC7BqUXOiMMbA5fADQk74aHpQ2Fzds1z3fbL6+cCYWWOLuFdwkPKoyTabgEhxzCGzQWnu4sXjlAfnBMgTEMAtekEvteKFo9+Wv2szNG+Mu9TIOFvEtlwicZBTeBqBHiJrPAWePkn6iQdrsFQYcLfEGUjkvgmoPxYEn5cbA0ZGyZLupHAeYRyJgOZA1IbTQRDmC7ypIFzGcNdhc6cIZVHIZ4wR08BwHxCfB+ZLABCJFm6BjDoTibobZD4WOHy+6eG3zm1IggM2oIph5AOj6Ee2Esapc8LqSXrUg4GDZ8mgoeKLMFTQ8ySh7nE10mKXsjwdWWAII63OkOxMKxI7hYCvmEAV6mgCQBzBiAUA3FllnzLS563HV4LmRbWH1GOJWANdFOrmf8npbnctH79mGYtrpqoWzT44bvvZ97UqdN9ABC8cf3691q1aTNwzqxZ8I/XXweP16t8w9D9jjv8IKx8v5HVoiArKwumfPAB5B46BAdzcuDe4cNBBW51uqUzHD16xJmRlnbrPfffv+HAgQNja9eu/UK5yxUxZ9asORsvAoQbxcXdJwBmp6ene1tERwf4HA6lgThB1zO5YXQq3r//s1wAd0JsbDtTykCQskAIYTJNa8w4jybEDenp6euuatiwlluIFmkZGSvr16+fYEHsrgJhTCH26xZLjT379i2MrVOnqUXX6ykQ93G+1SpEAy8qohnkSlvzmOb3OTk5v2fqyyVowlGB4ClvYJpQ3VsG2wI7u05ubi4WhNU7TxsDnxOETzEEe6U27OfEF7SJl5fdgDfDqUePnvwWqchlFVkM8J8oahUs17BhQ5wyZYqZmJioBwQEsPpZWWZSaqpM6tiR7YyKIpUapyKnVZ1TUxxbtWqltW/fnkVERKgIZtWPVBHEubm5lpo1a/qS/G6n/yjrI0eO5JVRy6qeCrBLTU0VHTt2tEZFRamoZ3/EsRpTUFCQpVWrVmZSUpJqm69fv57n5eXJTZs2mf37978LTFP5dmc0bNp0Y1JSknomf35ljx497KWlpapdFc2NJ6Kp1YYGk5KS9NzcXCoqKlJ9qbFJ9Vxut9sSGxvrj/4+MUb/uEf26GFX6u2yZcvUuPx1p0yZ4t8cqefds2fPzSTlALfHM2Hp0qWl5wEKVy4Iq4cXkkG72EPQolYBfLe3Luw6Egb6RaYmnS5MlfrUo8V+CLG74YudMeAstx73O59vORcIAxwEAwYzjT4ljqFkyv2MYRfJYKBz0QgV+OCPSAzfVKMzWmxfCq/vR91+6Nb8lBdcwT1nxzLmmc+Q1xNCDGRglhOwbxmJJxhap0mO04hECzTZvcThIUCZQCTeRWTTAOHNokUjnwzp/VEXELCQAD7jHPYh4T3SxERNF26TcDYAZkfWKR+cPnGcP3Wh0idMgBstkh7KWzri5MclvNe0+0DKN5Fpfzu2+N4Z4XdOmQuAbcGkIaDDM4IwxrTQQFfKyK2hPSe/wLjlBQSz77FFIxaG9frowYrTm94GQcMqaMyeV+5QYNhNRW2H3/lRFiBukhJaEEA1jcE/JKdjKJndBGMXSmky0t4EgkJACCPApgE8ovqhRX3+jJqw/vFHHz0dFBScdOTIYTiUnZOdtm/v6u3bdhz7x9v/ur5nr17XfLlyJSxeuBB2797tJ+G4f8QIGDB4MOzesRNU8JXTWQRHDh+G4KBg+PCD9yH74EGIi4uDRx9/AvIK8l2fzVswd8eOLUaDBg3at7z66ibVq1fXt/388+dpB/ZNmD9/0fns6k9d/acH26nUEaV0VB5Idkpu+i9eGl6zZk1Lbm6uAs1T6/jvi4uLs6Snp8uOFR/m1OPX/R/TEy2c+gKq/tQH7lSQON+381z1LhqE/YB5wit2up/2UkBYbA56lUyYwJgKHD8+fBUlLQStPegq69TgzCCMiYmJJwOv8/PzsWPHjgo0Ly5/8xSpqYj4yMhIbdasWX6t948qCrizsrK0wsJCfypVSkpK2aBBg4IrgsHEBQZI/S5DHDp0aADnXKg0q/Ns8MoG4fMUwv+m2m+C8NSDDDBHAkzVmDZZSPfDjHgUMO1pIeVT3LB9qPygauCOW2fVsNi8qYyzeBLmBgn8Z0TZhmnWa6TXs4HlObrIGqXXgMRvGcCjYPimgs3xMQFritIcLoiPYRwaCp94hnN6HxAPCE0fpZnGEAn4KAG8xJFZieEQQtlPM3zlglvmIMCB4JCcwVkzkvyLLaTPlM4M2BQizOdA76OAAkloIzJ/As5vAKL3JcEHiGIlMv1tIAoGMu5Brj8jBYUITveWLhqZFtJjWlfkMBNJfomS3pDAXiROdzCS1wLyj4FkDWWeFCSVOfojAvGalBDPEAehxPG6qX1p6mY8MCFN4KM5QTdirAtI8zEE7E6SOjqX5VYwkV36h+a/tXCaxcc3bn711Un16tTp4S5320NCQyEysppn+/atntWrf3CMHjPGMmb8eFi6aDFMmjgRcg7lgCLrGDhoEPTtexek79sHhmnA1ddcA5pFh09nzoLvv/8eDmRlwTPPPQdDhw2Dr7/6CubMnCU456Xh4eFaUIDD0bhpM7bi8+VSGMZWKcTjuQsXpqYeB7Vzlri4uNq6lHaTcxHsch3ZlJtbnpCQEMENI0zdvDMjY78C0FatWjmKi4s1TdOUxlVyghQEY2NjozIyMgrj69ata9F15dPzbEtPV+lyrGHDhuFpaWkFiQD857i48CHp6ccWxMU1KJeSWbzeQrBaI9xCGEG6zqRpuux2Owoiq72s7OjanBxfXFxcQO3atctVjmjDhg1Dw6T0rU9Pv5CI1gsCYUqubS+NKg5wBIprhcBDlmzXTlSnfZ9WLhaEVxFoHTYErQIG7fH4xuM4CHMAQ8iZut01Apv9mpWrV69eoTarVUUmC0kqLgP4qYFT55zks1To06dPPcbYu4yxw3l5eX9LTU09X0C64C4HDBjQocIcfQcjWjw3JWVt7969IyyMPYeMrZ2XknLcYnh5l78OCPtpJ/27wwvQVs8yeWqnKQQHziuOKLgQ7ffU9n4bhLcxYodM9L7CUZ8DAHkAmIVEN5HEHQKtD5QuHXqcYEEd7BBSq10Ff1QSAjYnAjsClQLKjWBqbxQtv2912J0fdZAkFjIBL2iO8JnCLHlPEjbhpm+MZJb7iFMTDUU/YcDNEvkTHKQdgPkE0jIfh0lWYEqT7WmQNoxTuZtzXZmdD0Z43CPTVx7XhAN7T7+JA73GpLxanRLpDxpnml2SmUQgZ3Piz0qCTkByO3KMA0InEzBOcHpMue+JfGNLlj6UrqKiw+6c/gSBHExAnAFXxLqzipcMfy201/T1SLIlIdsCJKOlpGyp4UjdsLik5nmDE7tOIuQhICND/h00ikXCR4jBPr/WYcJVxPBbpyVk8K8izS/jF/Xqpk3vCg4OntO4SWPLTTd3otjYONy+5efvU7/+dur3a1fXfee994bcfMstCc889RQsXbzYD7YqMEuph926d4fOXbr6KSrT09OhrKxUmcwgOro6LF+2FNq2bQtPPP0MbNyw3vfRlMnTCvLyvx738MM9oqKiEj1uT+DyZUuFMAXLyT7w/La0tLd37dpVdj6iimvQYKXOmEot8TAAr4dokkXTVC5qXkV0tHQbxiRlIk6Ii7uVAGqp81MQsXDvvn3/aFe7tr3Qbv+XKeULOsBMhvi9IDKFpu3RysrWkM32/N6MjPFxcXFR3DBeNTXtHQQYD1Ju0TjfB0RdJFECQ/wOAAqQMZW/WgxEOabLtVgPDOxpAKSqDCYmxNMqLWdPRsZH5/NcJ+pcGAj/bKsvfPqzUspenOMHzGRvYfuSwvMF4ZJy6ttObD5u/TqtlK2rFm2Vrke5BR8CwJOmaD8IWwBEOQzjB0tnnwn0VTCVw+H4SOXwAkBdAFhqmuYCXdcPG4bhtlgsYVarVfljb5CGQVYpf3CaZpnD4eiCiMVEFM7c7jVOw3AGWK03cE0LN4m2a5p2AwJMIYBJKgDKarU2NE2zBRHtnD9//k+JiYl1GVFTnfNcE9EmhAgDTRMoBFlMs9DLeYymaWlBQUG7S0pKrgIAxaGfsW3bto39+vUz09LSrq4YZzNE3MI5jzJNswdxnpIyd+6a/nfdNR45v5YAJs6fP3+d8jv7fL5QRhRk1bS9Pfr23d2v3y+zJy5g3v+Iqlc+CKsPkQLgemFu8BgaHHXpwC8WOE9MgSkZtKxZBJkFQeAyFFHHRQD7bzBmBd0xtQfTyVW86FBqaO+6HaSQ9pJysTbUrnck1A4VLx266VeUkb0WhwRDfjvkPAgEHZOleVtK//1UoapXPTE5qkwU36Ry30qLcjODQmq2QeQhQaXahtJAEaeCe0pyjG+hx2EK/LluQ47UjJmQWxQZsxFmfOcL7V2nuSStJnPKtVpwnjB4+HVcY2WFTQ+ur2S4Cuw9sxoTvmvAAqEqjFuJiiTXOefbij67Z3tY4uQ6JLClMPQ0YBCFqBL63RvIqzUFTloZlvwES5847kNJTObBHuc1XGfxwgfpJfbg7erow/CeU7YQMgsQvmIy02Upsf107Nt7lIuGwm+fHSTs3jbM9EWDgK1F1x7dA6k3QVhIelciLPNKPcPKzTYmGHvLloza/Uv5/RHv1u/X5t0DB7bIzT349o03dbr5kcceB6vNqrTeA4s+WzRh1vxPv926deukFi1aDFq4YAFk7NsH117bBg7lHoJDOTlgGia0a98eylwuKC52gsPugGuvawu169SBj6dOhejoaOjes6fKJS5MS0/v+uXChcag++57/foOHToLw9CVj3nP7j0mctZlweLFZyVdOf1p42JjV3u83p45OTnFcfXrP65zvsckGqTOlDaJvPv371+t5q1RXNxdSFRfAjQ1iTQk+r5OvXofHzl4cLFXyvs0gL/v279/dGxsbE1G9BpHfEsCPJGWkdGvSf361U1Nm1kBEC8wzu+rSIx9IS0nJzeuTp0YTdcf3pOZOT4hJiZWIj6FRBsIsYlFypdNxoYKxr5R/nQUIqni2M+v00JC/gnnT815YSC8MShSIg0wTerBpTlJa+ddeqbVcSZN2CY52NsUP1XvpYKj3EaWSs+tAIGoQQQK6KACNoH+Y4b2A7CKRBLimOEqb+m4Gc5KuJOYmGjRGHteAvQ9evRo86uvvlr5SL+ucB8FAWO7pZTvVcR3vQCIkSjlZmaxvCJNc6+QcgsyVgukTAHGkivydecQ0VfI1RGmUJOkfIQxpo5a/UZK6ecvICK1YVeUj0Eq5xYRVZ7vYUk0TAJko5oPgEPAWH0p5UYAeFpnrJNQ14lYRc7uyyjlMQbwd0CsA4jzGUAaAtwq1b+J6hpS9kPEIJByhyB6x6Jpj0gpWwJikCTazBh7+DwDpn6/F/i3W7ryQdgUHJrXKoAJ3b6CUrcd3vmqI2Tknzg16SLEbJgcOiVkw5O9FsF3O6+CyaltL9wf7H9LNHDwQkeO/6CC00uSWvcqtOx4vqy/qH+f+vuZBq/04RcRkirvPaVOUsW9J4MVTm3zVxzMKmf3tDZOr3M23uYT/Z86tP+MpeI5FNWcCpg46eo77flOvfHXzxLec+oWQNIkanc4Fx+oIF843aRcec/JoIxTOK0r5XfqtYtYAP+DW/bt22cdMWxY83uGDXt88N13J7pcLhVgRet+/DFFSP56xy4dJzSKjx+iyDqEkCClCfl5BeCw2yE9fR8EOALg6NGj/v+PiY2B6jVr+qOllbYsTBOUeXv79u3OI3l57Q9lZT0UH99w1IgHH9RCgoNg0ruTNu3avm2StGjJF+Lfaxgb+71EvCM9Pb0koX79W0HXm6soUyJapCgS92VmLlY+4oT4+L5AVE+RPBDRFCIaSgA/ccQ+PqIHKig6k/ZlZDyotONjuv5PRrRUkS2kZWQM9IMwwLS0rKw7GtavfzdyXlez2SaR2x1oIj6WlpExtllcXKyP6CUhZYYmpc0SHPyqz+VSebWZppQdEbEVAmQzKWfv2b/fn796HuWCQLhwY1iIK7rIVzs7MAgKytx4J5wxYOdMIMx9DKJGFCyrOdTZBhhFAB2HYQJi3OI/UJWRijU9TQ9gOoH0wXj2c9kHOOqM6Un+x1TR0BWWkaQKLTVx/vz5jRXFo8fjWSOlzKsAzac45xEkhAp0jALEaJ9hdLFaLNukaT7ONK0FALSQRCod7AsU4lMOME8y5jClfN/C+X1eIRI1xqpJgPFMymcIsS5yPhuIXiOAIYhYvyJ+7DnTMN7VOL+DEPMBUfXfSwC8pSHWYUT9/dYMgE/8QC5EbaaCTHW9BIRo62faQtwgGWsNUv5oCPGVzvmHADCvworSSSJmV6RgqXzjzpzzx+bNm3fKwTjnMdt/bJUrH4R9JofWdfPhke5fQ2FpALz95U2QURBy0dzRPsGgS6N8GN9tGfyU1hjeT70GityWKu7oP3ah+luP6DV5s5ScgxQ9ipaP+j0ZkP4Lo7/0Ltb+sGZcQX7+O8uWL4HMjP0QEhH+3p6tW9959KmnXjx44MCgkLAwf1S0ECYU5B8DKUzofddd8F1qKpSVlsH1N1wPWVn7ISg4BMLCwmDH9u1Qs2ZNiI2LgwP79zvdLteNe9PSbtiybdvL1aKqhXft2gVKi4rmFbnd45OSkvIu5AniYmN/snJ+v88wQgBxLCN6ViK+rDH2muHzeWtnZ+9V/uVGcXGJQFRfsSnZdP3vrtJSk1utLwFihGazjRA+37sWxCc9QnSVRI0DS0recAcHT64g9ngUNa2hMIwuOufvCqLqyFhPNM2Fpq4f5FI+uzcz84GEmJiGFRSKE6TH8yFYLN2R82wQIhiJuGJa4py/4xPieo5YIy0z059dcB7lgkD4PNrzVzkbCFd/MP+L6oOc1zELhJ6MYT6xlT01L9i/VVcc0oxAGDSdh7j+hglnBvzKMZ0A4RellInJyckJCoTdbvcqAJh19OjR6dUiI+dLgAKmyDAAJhDRLZqmbZBSduaINxLRXUXFxd2DgoIe0hQIIroM03xPY2wWIfZBokeAsWCfzzfEYrG8BgCKUGMqSHl/8oIFNw4YMGAgED2OUj4oGRtJRMeIaFkFzeRDcJxF7WpEVHwErRmAYt9S7F/RpsXyRLkQpUFS3gJC3ANEmwTi9Yi4QtO05YZhzMLj2vFtxNhKKWUmAxjLEV/6NDlZ5ZZfLuXKB2HFahVk80Gg1QApGZS4LeAW7ILYrvyx7oodC8n/NyLACxZm+m0+BWXW35m28nJZG5ffOEJ6TmutwoLCyg/uyEo9HhD2VyjfLPkmeu6CWaP2paePMoVZMyGhESQ0bLg8bfPuB6cunOP54vPP39uxfXv/yKgoKHeXg+kzoNzl8puge9x5J6z98UcIDQ2Dq69uCUuXLAGbzQYWqxX2Z2RAcXEJtG7TBqKjqzk1zm/bsmPHTw3q1Xv1+1WrRqenpweZQpTExsT8EF+79sPP/eMf532IQ+OGDe8WPp9XEPmYxbJ/3759W5s1btzZ9HqD1Zx5pPw8KyvLE6sc3KYZZAUINV2ujXsLCspia9eOtdjtjQpLSlLDAgOHkJTHKggdXKVu9+a8vLyCRjExV5vH2ZE8JpHK99S50niEcFodjhUiL8/K7faWuw4e/KFu3bphDoulxZ709DV169ata9P1RobXe4gxplsQafeBAz/Xr18/WgOoXxtgS2pW1vmsq4sCYdcPjlYQAIcDrinPPdO6PRsIRz+YvzJ6oLOdpkPo6TzRJw9uOBEibprSB4Sva7XK3sE68Cu/8+n9Kr/4wIEDnycpe81PTr567Nix1qNHj37JGJuh4hCKnU614WlHiAUgZXXkvCcQ/Sg576YTXS+O52G/Cpy/jkQmMbbW8Pk+0TmfSehn84rniNMqTMsqz7jINM1XdcYiTKIhKSkpXQYMGNCfhHi04tp4ABhORPlEtBwAHqigvkwnoq4q5AQRq1cwZ32smLSEEK9wxmqTaS4SiGmc804AMAOkjCWA+5ExBxGtJyLFU/1SxSlIK6SU+xFRgfzrKSkpyhVyuZQrH4QrJa3As/I8YfVbnRC3359b6LYcN/qeqKjYtRTYVuY8+OkpJUJMRJn/tKRSr+I6Bz8L10UdYVg5oKpTlC6Xl+CyH8fQgQM7HT5yZFJ0tej4u4cN49dc0xL27U37pP2NNyqyjrAVy5ZN3LVjR//wqChQJmkFwoqww+NxQ0xsLISGhEKdunVh7Zo1sHXLFqgfEwPl5S4/oYfValWnyEC9evWcUZGRt/fs29dP1hEYGJi0fdu2iORP55Vu3rwpsHXrNsPffPetOYh4JualM8lQvUIqTUhFAZ+aalT5ap2aBnOmFKOTb8qJf1SmNlXeV9l+ZbS2ejH9famo6ZRfsktVpkv5zben5sSeNjbV1fkEeFwQCLtWO2padD0BUTxOiN96fDQj8FDZsdODpc6qCY8+8mX1ISXXMQuGnEzyUgZpP2EB+AipXJSDIC/7yRICL4Mo3XAWhqwzrvXK4wxTUlI2Kc14+/btzSwWy9G5c+ceVccNBtntzRXxCRhGWKnHs8Nqtbb0+XzbHYihJES4PTJyr9vtbi6ltJaVlW0zDAMjIyPjjxw5siUqSpFXQQPGWIzb7c5cunRp5pA+faLdphn12dKl2xITE6M457UVpSR5PNFSCKPY6y202Wy1bDZbvmmaEcokrkBcCHEsJSUlK7Fnz1gtIKABImbY7Xan0+msERoaejjX4XBF5uc3F1KGOsvKdqxYsSKvb9++zRhjx+x2u6e0tLSGx+PJXrly5YVEwv/R34e/DghXSlIdtlA9UMDDt38FJBnMXNMe9uUrtivyB3BZGfr/Eh6PfLYwBm0bHIZRnb+GxRvawvLtceAxFFBf4tycBYSTE5N5KqTa3095/9QoVJXPF1xxLJg6meR8PhK/NTg2cuDAcLemsYMHYwtTU3+RPH+JD/XH3Z6YmBgY4g0JYMEeZpoW3Lpva36MJUarHlpdTlw5UZ1a4pfL8OHDg+rWrauS7C/kJJM/buC/Q8v/+vvrzXPzjj7StHnTG3v3v6t+UEAgrl6zZuZNHY8zZp0JhN3ucggKCvKfGexxe6DLrV0hLS3NnyfsLneDOiu4rKwMut56q59JS2PMGRoa6gfhgwcPjq1Ro8YLZSUlEfNmf7pqzdo1jcPCwvq++/77x5nazlFqtmrlCC4ubrM7Pf272JiYOGaauiUwMJ2Xl7fzEjmYrsuKlKdyjnjEYMyZnp6e37hx43oWIUyfEGHIebRBdGzfvn3bWsTF1fRyrgu3284tlnjgfI9mmsJrmsHpBw5sblq7drhX11un79//dVxcXIxiOlLBFFYhMnccOLD7XGO9yOsXBMK0Aqwi0vEmAXuAMdgmiZ7QPnf9+/RjBs8EwrrJIGJgwSfRIwqrc00GqoMeRDGPMLycgReFWYIF5emWfSWpgWHO7VYzUrJxcWXbLsh1cIY863MdqHLqpqZy43LqRgoVaUePHj3oxDF/0LRpU1LHDE6ePNk88Q07tY+ztVe58QKVz6zymBWRx2lzdra889NzzNVt53qui1wOl3TbXxOEwx0Cnu+zCOpFFMErS7rDT/tr+bXayEA33N48Ew4WBcH6/TXA7dPBEBo8dPNaGHTjd/DBl7fC0p+bgMdkfxgIDx80PEZI42lrsP2RKVOm+I9gUxGMVt36d0eg47XK3y5m2tVJJzryAQCsCVM7aEkHiMx/z5w799QzaS+m6fO+Z/DgwcFEFI2IRy8kmX7Y3UPGg2BNGTJDRUq6fOXPOzTHjciFCzQttTI5ftiQIU+T5F+WG+VbKg+8P+/BXaYVlcnwbyNHtu7YpUtS59tu6+ZwOGDt6jUzbzgHCFdos3A0Lw90TYOBgwfDt99+C4cOHoSs/fv97Fn16zeA5lc1h/DwCKUNO626fnvfAQNOgnB5WVnErBkzvli6dOnn3sLC2albtvgPNT9XUUFUeVbrW0T0tUbUQxLNqKCwXO/QtJ4SsTdjLB+EWI26Xk8KsXlfZua/G8fFPYgAJRJRnaZzVBC1lYgTKrimb2KMRRmGof5+IoRwWzi/Vql4P/IAABZQSURBVEjZXnL+IpOyHyB2RE3rC17vY4S4FhElqEAvgKVp+/dvONd4L+L6hYHw+qAIH5qdGWEsIsvghN9g29JfEcacMU8YOHis3qENXj20LOy6IhNagLm1WUJHb44+jtwYJohFIJN1rVyzqONZvWC+f6ys9qPdYKU/dfBSSmJioh2l7OU/gI4x9Jpm+qJFi9QpS79ZhgwZUsP3/+1deXwV1fU/59yZyXtZWEI+7AIhLCourAq4YdVaRBbrLzE7uGFtFUX9tdbaurRWW22Le1GUkNXwBFEU0FqNRZSqKMomZEUwQEIgQJL33szce365T8IvImJQ2qZx5q/kzcxdvvfeOXPPnPP9hkJXKoAPhBDxqJMVDeNTx3EmBoPBR9rIJPWlOpKTk8cBwHDLspYWFBS0SV71m9rZTs5//4ywfj3Sog59uu6B2CgJW/d0jnwnlhJhTP+98NjVc+H9siFw/9KLYce+mMgGKzGhHmJ9YdhV3yUShKV5qb/z8TU74enp00ch8XvA8ExOQe5MXY8OlpC2XCUsMSknJ6dNRPqaTm3v3mCvQCBPT1il3T6xlu8XklUvRbjYVOQyci/lYFnuwlydrvEvO+6eMMHY1bt33HubNzeMGjWqc7ghfDJauKWtfdENuzIz7UVmY6NU8I5AIauqq14b2Lefzj2ui7aD858IBCKeg6ysrOXE9GTi9sRld/+X7PLbCDx+/OHHN5508okPm1EWrF717oJxZ4/XO+H4V156+dFNG9enxCckHHJH651wxAjv2hVxOU+85BJ4e+XbsG3bZ6CkiqQr1dbuhtFjxkB8t3iI69RpX1xMzMQfp6S8W6O5o3v2vDvY2NTtufyC3A/+/s4vngi0bd619OW0pKTuYYDFkvnJzhUVC9dAJEKXhg4efIN03aqyyspXhg4adCMCrP20rOytE5OSrtUqSkB0qqtUkHRuqGHcyK57ERF1UVLqh3mTD7HAVipbaek4xFOZaCsDDEKligBxRGl5udZ71epLZyohrq6oqNAYHe/j2IzwerBAJ+5oF3m/+BiI3RM6EnnG15J1uO4VVcEhi1IOcke/CROMqKj6Ip+BUxnBUMCH3GOs2aJdvqopFF9wPpR8I7FKWlpaDyLqVlBQsOnC5ORO3YgGFBcXf6wbm5qaegIyVyilNiJio2TuZBjG7KKior/p+0zm3kEpN2i1oZkzZ2rSlcF2VNR2v+t2VuHwb9kw3mxOOfuBVhZvVlCa25yOdF1DU9PVPp/PtSxrKDPvLyws3Jqdnd0tHA53s5RySL9pFReX6/qzk5P7NIbDvXr377+upqbmIs0NTkR/dV23xjTNftHR0TvmzZt3TJzmx3siHIfyvn9GuAU0KSnyXVcTbuhdsHZBn9S9EcYkbYZ9TZ1hZWk/qA+akXOa/vKLwCwF+m3zuBxfY4SzU7NHMPFcBDgghHp1fl7BH7URViH1phVrTdOT7uqrrz5FhsMTgbnkkqlTP1z+4ssTWTll8wsLN8/MuPJ0h2AAMJQrdh9l5FeFab6gbLtXM1PJXWQY0wYMGKCltpi/EHnU3WEtRWaCmAKKqnOKcpZck3FNX1vYo1Apg5iMz2nny6/lvdaYlZXV3VBqokJlN4XdpX5/9yhwDgwRKLozOUhaX1OIPsx0NgOuyi3MfS87NTudDJ7MQGuQ8S2ly3SpMieQs3NGRsYYVnSuFPxJXV3dPzTVnXB4jKSIBJmicHj5/ECg9sqMjCUgeP783EKdY/mF6zkz+9faCDfawVxNV6d/m56VtZQVzv3s889WlJR880PouIzlv6mQ22666Yau3RLmCBJQV1sz78GH58zSCkI58555rLysNDVpyBDQ6Uv6m3CLEa6pqYl8H86aPh3e/PsbUFFZEaGq3F1TGwml/fzz7RHCDk2Usbu2dtIv7rxz9Z233j67c/eus+1guGfp5k8X1uyovm1ZSUmbXv5aQzE0KemVsJQZVVVVh3bQJw4Zcos2wqUVFS8MSUr6GSFu/bSsbOmQgQNnI/N2FGKkPs9EP4pGvC7IfEGzgHp00LYXm0Q/RMM4Ryi1AZXaRMz7Gixrn8X8e7DtgmaPyISyiopbtedgWFLSDxzmqaWVlRqj430ckxE+WuX2muhRJoutOPrA7mNhzFoJJ/eLijZfBkIdoHbo45j+CO8qVQsoLzqjccMnOqTlaPVnZGSc7DqO1smdKBAnN6f3jF+0aFHkxSUrObmfK8RWV8qfKqVWG4ZRzMzLhRDPuK77mEDUvCsfxtr2XQ2WdU+zkMFwllIrDz3erK+rmbheIoBzDhrhQpByZth1dRT19YiohSMqhGk+rMk6EPF+UOoAI9bZzHf5AaxmqbTfIYB+SchnRD3/Rtu2XWQYxlhmTtXeNNd1/7R48eJ/6SbieE+ew8r7/hrhw4HVM9VnSHBcI8Iv7SoA2ZIO+68YhaMYYUXqPpR4Kxhc3Mx48Vt/bOyS0P7QP8hHl9kH7DhhiUeI4HVEONN17PusqKjejuRZtmvfYpH1Z0PovEiKAoQcJP6jtO23DSFGSBYj84ryZmky9J49e3YXQnTx+Xw7IRiMc8C4gUCRJrpChE1E8JEt+SFC1As5Dhg+ShwS+mvlp+YsyTiIDJTEtIV8RokMOzejfqNhXsWIexi0u1mcpPnjHRkuEGbURah4AgqxGBiqbNc+SbJ8KcZnDmMHL2firaxgNAIWyejQ29BoPYFAmuVqAKJakVNQ8MT0zIw8YDyJtbShAtfwWdnoyGsVQ/33wQhrlqGxo0c/0L17jzSdC9xwYP+6nZ9vv+V3Dz30+i9n33pf5daqOy6dNhX21ddHCDpa74S3b9sOU6ZOgS1bSsF1XTjnvPOgvKwskp607OWlMGXqVNi8efNruc8+e1352rW7f/OnvyyKiYs9X5DAur17GpRjn3XbHXd8sZc7hmPwwIEBR6lrWxvhoYMG3ey6blV5VdWLgwYNOlkodT8grpTM4zkUmmX4/deC686PuKqVmqKIVoNS3QgxSWmVJebuyLyehFi3ubz8ncTExO5E9ACGQr8mn+9mZnYRoEkxd+Jw+OHy6uptx9Dktl76nYww651xOO6HLqvx6MJwQbgExjQUrok7LUsqvEdQ21SU/hk17GI2xHMCqUtrS2sCgs32SquxccoI+P8XoCN1TrucBeJGRrwPta6zUi8/9/zzEblUvRMmnWMrpWYeq0WAcQxwPwFocpWxze5hnet9M0l5lwSYDUR7EPERIcSnUspFAuBpRjwFNK0IwHIiuhmV+qXL/BS47iJFNEwgNpBhvNasdPVzqZTOAz6fmTcKPX6InckwHnEcp5aIzteG2wS4RzHH2UpdJogmA2LOwoUL25pa1tbx/Xde5xnh1mhHog0Pfrr/zoFX3zSMRzHCQPL+3MKCidMzpl8EoB53WKaiwkdBQAoRXQwKbiLGtzTVH6Nc6o+JeSrYGLxTAWRbTI/ML1wwJz09fZABxpOm30zptHF/sHZAVCoKHJuXn3fdjBkzuri2e51gyBCCltmgigRQESK/oZgTicVnmo1GunI6mHCDCTTDBR5JiuYodB9AgH0gKUYhVyHgGwx8kWHgyv4DBwZqNmyIroVYf7ThXAiIKcjiCUWqh0k4wIxRT+3fL3sT0CUGG4tBuTeDhasaQ6FCv+k/HwGnGgQrbDc8xQL4a0iIYSaKUxyWvzcR56GC9xiNt5RQbm5u7trszMw7DTRqD4Qa81t2wtmZ2a+w4se3VW97rSPthKdMmjRp5OnD/9Kvf79B0pFO/f56rigv//2Tzzxz79kjR45qcuQjt99x+/i6ujpwDqYo+fw+qK6ujnwH7t2rN0ycPBk2btgAGzasjxjq+vp9MOWyqWAYhvvx2rXpDzz44PNnDh8+MS0z8/Ho6GhNY2iHgiHfmjUf/HRBYaFOD2lL+s6hmX/q4MED15WWVrWORk5KSuoupbQPGmbNEZ2EUiZYRNUbKyq2nXDCCb22bdu2W2/ohiYmDg5KWeNzXdFE1CXasrraSpValqUVdZrWrFnTNGrUKLNpz57emyorP+vbt29XnxADHAAOh8Pbd+7cWftNy/Bbnv9ORljXqXfAQhlPUwyPkAfkk+KMpjve851+BRgRrvY2SRnqALTV0af/SiDcgYj+1oaYIkqg8v6Ghvi7juaW1tHQGzdu/CMq9SMG6E+GMfS5556LpFC1NsIEkCiZ12sFQmSeD0QjhBCrEbGzlHKe67pdmnnHb9W7U2b+AzM/pFOKkPk0IBKo1DLQ+doAv4nITTIvIyIhENcpgGqQchIT3YhSzkKlurhC+IiovLi4OKILnZKS8hNmnkQA/2DE85pZ04IGwLDml4EVzQGrt3zLcWwPt/33GOGk9Kdn7XFiHwZH52p3gIMMiBF1X2HM0u5oReqB/ML8i5OTF4rYqJeud6WcCUBKheFSw0cXE8C5oJw7hWkabkgEdzXs2tuta9dfCqQrJcOD+YX5j12TlZVoS5wXdIJTtYGakZk5QUqeYxCkzy8o2KhVTnrFJ2Qr5PNcx/mzMKyHBJrXEzq2JUQwKOXprGhaTsGC67MzM68BpcYLosfYxZ8iyYBA3ABKOQ5ZmvbyMkR8PSc/Z8XMtJkJYSOsc/yiWXIXRFyCwAlImBiWzhN+4e9jK3uyq9wXDBazCaFkQVF+UVZq1pkAfBUKXgGM5ymCJwFgKDGcHbSj74s2DswnxAX9hwxZ2qLyMiMj6yeukoMxJP6Q90JejVYwIckfSglp+cX5H3aAWRLpQvqkSV3B57s3Kjr6Bi3Vqh2M2l0RDoXfcBy+MfBiYFOPbt0uuO322+/csX37Gb169vILIqjfV68FCmB3bS1Ex8SAHbYhMWkgDBk6FPbU7QHTMu3169btXb1q1a9eWrGiUHM5X3F58gt+X9Q0XYlSCogInLBTicg/zA8Eyo4R07ZEox4tPenwCFpd/ZHcq2297hib/7WXD9SOs2bbcMzegZYSnTUxF5OEkczqIgB8xDizacm7UaddLwy610RKkAe7qfWE97GdFmyIf/5IxnQugDkiZsRSQtblHBJviADCoELKSX49uH7J3a2kCg/v1bRp0wZYprlFeyQWLlx4Qct5bYSBuYwApje7ly1XU35KOc1APIOE0LvPdxEgZPp8d4RCobn6mzci9nEc5wHTNLXWuKam1Kxa2kuudZNvNQzjWjccflhJGQuGsQURXyKizkqpy0ylblKINwNRtZRyLzD/LyBWS+ZXtG4wEY1B5lLJfA4y70QhTiWApUXFxT8/XgP7HyhHj9ml2nV/eN3fNQHnuPfllMx5N+1VcXO4gxhhJANQ1X7FCF+ZmTnSlfinvKK88zWIOjLa5/M9iJJ/ErSM/p2ESJAhex6D0u7ZeiFwq+1yAiDcSkw/R1C3O0iPRjnBj5VhzAUyVqESr1gNdZ85XbpcJ5W6GNlYBiBDivBcYlVpK/WYJYz7WHEDA64VxJ87LJQgTs/Ny706OzPzOgScsH6TP/vUoU13A2JvJbAEEbe7IVcYZExEVH/LKcxblp2efQaASmfmKmI6hQWWGAw7HSUzyKQPEESlK93hhmUEOOiejQTnNbuZPmSE8Yrl2wbRSpvhekMZc0IcOslHxtmWE32vYzU+K5mrkeh9HW3Zze9/ec9+xy+FfBRQbSE0NkqQ5xiMqiEcvC0QCEQiyzvCceGFF3aOsazrhRDJtus6yGQIIv3B5H3VJP/yUsmr2jhinz594v2WNXHEyJHTxowePWT06NHxH334UcL7//xnlBAC4jrFqbHjxu2Nj++2+523V9VUlJe+Ul1dHbhw0qSqlhebSydOnNMsmn6mUChAALmOE1ZK1bu2/bMVJSV6V+sdAH0BIKo5dqiijXnFX8GM/9a1Mxh7wxAH1OjGxMWObdz1bvRp1zQLnv+aAHsAcCQVx0CKVuD+T2XDJ0tSvpz7fKjMNdYpJzkGBRBJ79APHQhMOgPC5uAl54RKtWrVEV9gUi6/PBWFeAqUuq34+ee1MY0cOpNBKfUzIcTicDj8GSJehYg6UKuEiDK0JvhBGtI3BcAkhXgWMa+y/P43Q6HQj7XAgpSyh2ma2p7o+8YVFxc/m5ycfBoxT2eAPY6Uc6OiovoppQY7jvOa3zTPVER1TU1NG/1+fzpLeSoZxvM6iIuZB0kpPzIQx4EQAxDxgJTy40Ag8MZ/8aTURlg/6//e7o3w+KseG9cQNFII1PEU5/4Pjh2KLkNP/FXJ3ed/KYLxqtTU3mgYlzyTnz+vpXEzk2d2DplNswyfNefAgQNNcX7/uY7kaYKxWjjBRcrwjxWCts/Lz3krNTV1OJExprAw/6m0tLTzLMOYqiS8mleY92ry7GR/3K64syTKHyFpp65aY7N8Q7ufZqSlnQgossAgTecXMJW5x3GdkQuKFizKzs4+Qy+S/Pz8gvT09P4WkU4LOUGQ9SIYUKYVTYQQZc8+++xm7R4cduKJlxJQggJlEmJpXXT0qvgDTVOR6DRAessFtzEcDpcOGzaspmLLpsmE1gUg1VqrU8wi0PmrpnmB4zgrY2NjtULKACHEG2DLycwwHgVarMBvyagHni5+ujQ5OeuEGIOvYJMSHddd43ecF54JBL6RKeg/OPDfpmqtsdtVS/5FRUWZwnWjNGVfbGws+/3+/Zp5qlWh1Ldv36h+PXr0Hj32rAEJ8Z0H79yxoycwGF26JexlUOWr33mnsrq2tiItLa3xcO3YPn369N23b58daxjRTUoZzFwfGxsbs2PHDh0Y853TXr5N59vhPdbBD1fHFY+IMTXFaGDwc4RCKGI1LWnK5WfvW1f5dUFW2jGyxnf6BEk0UAEf2g3r+4lcQTa9Pdr+ZMOR7tfu6E2ffJKLltXk8/lmHa6Dm5ycLAKBQEQHWl+ry9RzRv+9YcMG1Pm/X/e/Dv68W/PQf3FP5O+D8+2QjvHBNEL9e+ScLldf21KfruNg/boMfU2knFZ1R65th3PkWJoUD/BVdrN2txPWQgbJyYEvTbBj6WV7vDYQOKKk1qEJ2brNBxdDS6J660msJ25kcrYIph8+2VsWyheLmjElOSWCY+vf9UOlReD7sEmvF2DrNh267uD9LYvr0GJoWawt7T/CIm1ZNJGF3XoxH1yweiF+qd6W6/T5Vkn7kXI0NkfoT3sc8uPVpja7eVseWC34tDwQ2/jgaks9x6tP3/tytDG9p5nX766vIqFDRI9qaPS9raOkDyviqPdrIpyGhgZn+fLvnlv8vR/E4whAOzTCx7F3XlEeAh4CHgIeAh4C7RgBzwi348HxmuYh4CHgIeAh0LER8Ixwxx5fr3ceAh4CHgIeAu0YAc8It+PB8ZrmIeAh4CHgIdCxEfCMcMceX693HgIeAh4CHgLtGAHPCLfjwfGa5iHgIeAh4CHQsRHwjHDHHl+vdx4CHgIeAh4C7RgBzwi348HxmuYh4CHgIeAh0LER8Ixwxx5fr3ceAh4CHgIeAu0YAc8It+PB8ZrmIeAh4CHgIdCxEfCMcMceX693HgIeAh4CHgLtGAHPCLfjwfGa5iHgIeAh4CHQsRHwjHDHHl+vdx4CHgIeAh4C7RgBzwi348HxmuYh4CHgIeAh0LER8Ixwxx5fr3ceAh4CHgIeAu0YAc8It+PB8ZrmIeAh4CHgIdCxEfg/PacA0PRTuDEAAAAASUVORK5CYII=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100693</xdr:rowOff>
    </xdr:to>
    <xdr:sp macro="" textlink="">
      <xdr:nvSpPr>
        <xdr:cNvPr id="2051" name="AutoShape 3" descr="data:image/png;base64,iVBORw0KGgoAAAANSUhEUgAAAeEAAAA7CAYAAABMmDLzAAAAAXNSR0IArs4c6QAAIABJREFUeF7sXQd4VUX2P2fm3tfSG6GXFAhVFARBUURABUGKoaOIAoqUFXuPa/2761oQFQREikCCdMG2EhWkCEgvIQkhhABJSF7Kyyv3zpx/5kFYRJCmu4iZ7/MLvjt3Zu6Zufc3p/0GoapUSaBKAlUSqJJAlQSqJPA/kQD+T3qt6rRKAlUSqJJAlQSqJFAlAagC4apFUCWBKglUSaBKAlUS+B9JoAqE/0eCr+q2SgJVEqiSQJUEqiRQBcJVa6BKAlUSqJJAlQSqJPA/kkAVCP+PBF/VbZUEqiRQJYEqCVRJ4LID4aSkJEt5nTpWKCi4YmbnjSeeKAMAumIeqOpBLksJJLZrZy8LDZUrV670XpYD/PMNygYAHABcf76hV434MpRACAAUnz6uyw6Eb7r/wy5Ot3wAgF8RCx+RNJ/3yLBdKUm+U4Uffvu7wWgJGAOAKJm0q2sIIBC886TbooOF3coB5hQsvS/3D11Micn2MMPZEQmrS4xc5Fzc23mu/qr1fDva5I7uCLpTC+RfHp119xUxV+d67sv9+t9Gjx7o8Xh8Hik/nzFjhudyH++fYHz1AUC9m7v/BGOtGuLlLQEGAJ0B4KvLHoTjh04fV+ALeQuMK+S7zjQIQC0wJ6Wf+1Thh93xSV1mxUyQJgiizQwkAoHBBDwNjNUyQbzlI+hevmzkT3/k2grq/V6EJq0vAEFLYtrdzsX3Zp2rv9DEj1uiYFMZQLbbLBlTvnTsH7tRONeAqq77JfDi80n/lKYRdKyk+MX33nuvak4ufV00OAHCuy69qaoW/uISUCDcHQCWXf4gPOijcceMgHfAKL8y5oxp4OCFjpyUCb8A4fA7p9cBlNmEdAgM2R7ADch1KsyLKnBElYbpprjBFmH7/GhBpFnLtiXw0KKnCqHjDGvNhpEsd0qP/wgn8V/2WqbHcajIVwypSSYkJTHYCY4YqMEzU0YVR/b8v6CCErfbf62yJCbzIDM9tI4WV7orJdEI7TbjKgJvVHHAke9AaewdV2nBUT8Hh+eHlWel3nuqRoWQmKQHG7VbMoKJjNEhrmmj81PuPdJq5GQ9vUwEFge2KYMprY3TJ09dP1rEg+Lyc0p2BNvt9arf4tl0Wr3wwUnBAOFQOGdcSeX9ob0+DtWkFAVL7yuNHvqPgKMzHysHtV2pKn7jSY9bezSxW/HqkuJib2x8wighjWpFhc73fEZ5kc/wHZLcuqnKPH3Ri6UKhC9adFU3niYBBcLdAGB5FQifkID6iv9XbPHnAmGCHJ3KWvu/qNxKPIqVeQ+zLsRgAgE8SxLCK8zUzwEzvyDJuyDyIuDmyyFFlo3FIcZ4QOgHAmzA8GeL6XheOpx5htfyMAPsajK5iUnoxE1Y49EwybV0xNGI3h91AiEeF8AbEOJmMOU0ndNVROwaLxOv6JLFMIRHBUEUIh4EFJOKljywLPD26VEaowcYpz4AxAkhDgGXiAD7aCz31UPpe0QCa80A8hHh3cJouQSmjDoJxmGJ025gBj0upLQBshAG5AHTfLXw8we+iuw5PVACPU4kugNDjsSWmt6St0ralTiDt1RfiMh3oEAPIXVjkl4qKo3/GlJv/s+m4i/0vt9yww0xjoCA1naHI8Q0RAMNeRTXeaFheFlYWFgvAojwuFwpphAHAbFRuceTy4l+NgyDewzc9s333yitTvyFRHYpj1oFwpcivap7T5XAXxeEzwS2RABBVgkek4EhfwnGvzs4nwOEgUgASb/pEAF9hPAQAauPjL9rkOjPGERy1KdIw/sjcPYRCPkuIe5kLnk7OGgKMbYcBdZR1khg+GZRMU8KDaH3kcFgKbzTGOhOIvobIZtgAfrGBLmSgCQy9qYULAsBvUyHQRW+ivYkzceBWAMADCWQZQD4JAf88Vhd1+Dw/ba7CfEtQDlHEu7jiI8hw28MQRO5Rk+ChEaAbJKQ0JkRtZGIw0uW3v/FSY2257SeqOEHUtA2TpQiUI4HAmKSekpOoxHYGJT0mgQexDiNQsRXJPGpiHIdCdNxfM+EEeRjPYqvy1kFSUnyr/SOJ3XsqG3kvK/NFnCnbuGH3W5vuG7Rom26/sGszz77olv79jXjW7SYZrNa65lCjHnzvfdW9ejatZamaR+ahjwaGBiQbQijic/r/a7Q5Zq5evXqor+S/C7yWatA+CIFV3XbryTw1wRhSQAMENRfQAKmIp8kQs1gNzzU9XvYnl0LVmxrBGVe3X9dSvTXIThe93cp5wBhKaVLcvgMJKg+TQ3wfSnZNYA0ySC8izGI4kQfCIlDbKH6516nZzYyfl1RGGsQnlsehYG2RmCa9xCywRLYJ05L0KhQX8lkhtDRp5e3sQh7LBlyNTH2IWP4XQVYziUUTxe1PPxPSHqBAm9PidSszteRWDvJxRBbQMletyukCTOxPyKMZsT/LRGfRpQTSFBbqYshmpe5pQ6zAWgnAm4lgBcksUnFVx98JvznWokAMJmYnFSkhb0IKf38AWlhvafcgRJnSIavOK/KeSfs51qPI8JL0sBRqIkxAMwrLTCoOD/uYFhI5g4CWUooByCwRYhac2F6B/m4e62nWodDZzJ3/y5zdRk30qVTp66BVtsAXbMsbdmuzZrsjIz+7vLyDs2bNdvQqEWLBuFh4V02/vhjnWOFhXqra1vnBoWEfLN3z57l69eufSIkNHRRVI0as1d98YXVYbe/C4zNXNau3YK/2kbmIqa3CoQvQmhVt5xRAn89EFa4qyNC2waHocxrgb1HQsErGHhMDjfHH4YX+n0Ku7Jj4Y3PO8NBZwBYuQQrJ2gbkwMZ+eGQ4ww4Dt6XWs4FwiCznc7cWH83UU0IMotYWG0+HAEm/geE5fsE0DvAErKq3Cj5mAhu4lxcYxrwCjB2PZDcAci6AsJ8ZzX5YOhRPoUDdNDclqtMu7sZAVtNjKYR6WsYyOlE8m9FS0ZMUl0G9V4YwangDYasrcnEfdxkrRFxPJHcD4DNgLGNyMTTZGhPAhNNTI8xyBZkEabBZgOYaUB8FwC9wBBeObb4/pdDe03thYDTCPBjpx74HJwISKsEYWLs2aJF930Y3mPyw8DZG1KwCUzDUSTNPGaxDj2Wcs+h8N5Td5BErmmsp2maSwmp0PDpfV0r7j1yqdPxZ72/T8+ez9kt1tva33jjzk63dLo+IiKy/vxPP9Vr163D7uzTB8tKS3H+p59iQV4e9B88GOrHxMivVqw0t23dwnv26eMVhlGSnpHx4RdffHGLM69gs1lQ/krKDyvz/6zy+C+NuwqE/0uC/gt089cDYaXxVnMQvNL/M7BpBP9a0Rm25YaDSQDx1Yog0uEBSRqk5YVAsUcHDRC6Nc+GJ3svgMlfd4Xkn5qAx1QJRJe4PH4LhBlkSzAPOReNrH2yl45JWlhwnfuR4buGgESmQxSXNIkk9bGTWOXR+AyS2EEKszvTLRuF6VuOXFvCpPiQGH4nffwZpokRnGNHzaVA2GxGKNcByneEZs5Cn76WANZygpd9TDOYMD0a8nuJ03VCyH9ojN1LjIeQ4Z2DqN8DXFqk9I3jpF9PQI8Sw38SQB4D9iwQW4VMzJaALyKQFyT8AwH6EMkBhHyUc8l9MyufS4EwSDZFEH2NHGajpBeAMMFAebOG/EkmZTdA9qRUlnK0/APA+4lO7pcMDFgjEHeREMNLl426cpLHL3BZDRs0qE9ERMTb/QYNqtXmuuuwtKQE582eDYZhws233AKSJOzZtRtKSoqhYUICVK9RAzasXQeHc3Phrv79oW79erA/I0N89OGHfH9a2sjgQ4dmTNm06VcBdBc4rCu9ehUIX+kz/N97vr8eCCst1qEjDLl+LUQFeuDTtddARkEoaEwCEIJJDJgyUSs7MAJ4TQ7dmmfALS22wYpNrWBdZq1f+Ysvar7OAsIRd3xSS2pGGgAdLFo8ovFJMo/EZB7iKR7GOb5JxAcRE1GM6G3ToAHBjrLvXUbgZADWgTzGzWDlHwFQE5I8FZhowQilKdi/uIbXMIBONmm29QI2lUjfAscPixaFPhl6Z9E4AhiOhNWQ4VokUCDaniF1kEw+Dia7GRi7TxJt5EChBJBQ4UNPYihXS8KnEOgGQixiwGojg2U6WB73CuM6APEYEMYCg2NAOF+3eqfmpzx0UnM9oQm/R1J6CLlGiAYx+V5JkTYt1GEkoEaPALH2BNKKAKuFxfJcSZYvK7QO20SIeyToD5YuuufYRc3BFXBTQEBA9P1Dhz7R4eZOoxo0aOA4nHsIMtMzICwiHHRNB4vF4gfcwKAgME0TomtUB2dhERw+fBhaXt0SwqOiIP/oUfj6yy+/2bZly+ivv/9+3xUglj/6ES4ZhDc6GtcwhH4tIoYQ4AXFMUgDWcKUA+kBLb0hzKB8Hcr34XVwMnPgj374qvZ/Vwn8dUBYkorfIX/kszIvcybBqhG4fRw8As8aEa2CtUJsBph+vzCC2+AgSPmQOXB2CcGkZwHh+h2TbEXhdW5gQnqLloz44T/TTWhPnFnTQkaCQLZNeknXrZggPca20laHCwM2V2uma5ZQZ2HOj6GO2rVAEzEMzXSv1xJm09BGIbY9WC5rSSHDi6yfrwsr6hwoA/BaaeEHS1Pu2wvDPraF5UG80EQtZnqPQDVHFs83a5DFEqq7cJuLOx1osSegEEcArEC6jAabuad07shjjlunVLcE8HhpkI/rOgfTKC2yHtoDKWCG3F6/AVhFLErKt4ZY0k4n8FAgzAROJ41PFhxWoZuOOe3FaeBP3SIMvP3jSM0GTUAYjITYUvz5aCcQQdCdH7bnEsucNXHXqdHWv+vr8SdpLOnxx2v6pHwmJDT0/tDgEIvPNMHn84HP64XAoEA/EOu6Dk5nsf+vq7QUgoKD/f9W9Q4dyvmmzOd7dOLEiduqGNzOa9IvGYR/DLj6Fg3kGxIoAQF+QdhzrhEIL1pafJIz35bgvpEEEwjsIDBzHwj8fn+4a2F8PFQxo51LiJfP9b8GCPtMBk1qlILbq0GW0w46SpAnkkqV1nsuy7IfwP3leGCWz+DQNSEXfjoYAaVe3a85X3A5Cwif6OdEh79q2B8e5t9NHB/P8Z3F8XK2a6f+fqY6xx/sF234mzsREP6r/k7K4pS+T4zlVCmcPq6Tbf5CVMc1YTaDGL5QtGj4+yeGcZpAKyfgVHmc6bcLnoU/1Q1DEhPjvF5vd58hbEHBYV97pXdrSkqKfyfYrmnT8Gvatx9RLbr6+OCgoBqGYYAjIAAQkfLz8vzuk7DwCFQAHBIS4ven5OTkgKvc9b6rtPSfU2fNUmQsfrkHAkTddNtttxQVFUHhoUM7A6Kj92yqMlGfulYuGYQ3BLS4DYlN1BmLMy8wvZ15GcR8krUouLG3CyAG+AdmAklJxULSBospk/AG97rzWdyD+vSpZ3AeyRgjKWVucnLy0cTExC6apkXPmzdv1vm0cXqdxMREuwbQTlF7zk1J+fpsbfTo0SPSZrPFqL5N0yxljB1ISUn5BW/CxfT/e96TmJjYkjHWxm63J8+YMcPPGti/f///Y4zNadSo0Y6kS8/GuPJB2BAM2jXIh2f7LIYStwNeXXI77DgUDhq/IAvQyXk1BIcezbPh2X6fwA/b28I/V3aAfJf1woH4N0H491xGl3dbYT2ndieU04DzV5wtDk6qisw983w1adKkbkJM3EsOh32wxhgIKb7duSv90c07NivttbJoD48e/VZwSOgYrmkUFBiIuq6T1aZSsBl43W40TBO8Ph9xRExPz/hm797dY1atWbO3soG2cXHB9sjISWEREZ2FlMJZWJjvBei3fv36KjP1f+R8ySC8PuCqW1WQpYYs/mJAOG7Ggc+CErxdkTBIWevUJkv9RwRkmpTHuLyXf17+JSYpv9pZC/bv338SEPUhIh8iljOi0ZKx7iREy+QFC24ZOXKkbrVa2cSJE/3adVJSEtu5c6dSEixNmzb1ng5C6vq+bdtqGpo2RtVJTk6ekJiYyGvXrm156623FMHPyQ32wIED7yEppwDRUSmljkQL7EFBjylq1aTERMvOnTshZdeuSisBS0xMtKpc9pSUFCMpKemk7qTGk5KSQklJSZCbm6s4vWHKlCkn4xqGDRtms1gs4sRvCvRo7NixloiICJGamgp2u52vWLFCPb9/bK1atdIjmjSxfDVrlmvQoEHdhJSJCPDMvHnzcocMGNDeBBipadpTs2fPPpyUlKTt3LlT3WdJSUn5xfOd55f3ygdhUzCIjSqHUZ2+hYJSB8xc3Q6OltqAs4vQXtWGUyI0jy6HMd2WwprdLWDRzw2h3McvPFDr7CCMYXd8NBoYFBctHTH7NycyiVjYuqnNmA27S6LVJ83XiUmWUG/16zTU2gjT+KLo8wd3nKmd2onJ9nJv8Q3EqVrRoty5AMdzbB09J9bUKSCB6yKtcOGInPNZTKG9PqjPmOUWkLK2P/+LCBHBhhJXFiwekXq2NsIHzw4mn1HPgNIjZSnjqqJyzyKo0aNHB6JhPGuxWJ7gjIPXXb4wKDBwzKtvv503cuTIq2pVr17Pa5rlruLSLogwMDo6OrpRo0Y8NDQUPF4PMM79PmKvxwMZ+9Jof+b+UoNgcWRY+Apu4eUHDhww8wsL1y5evNg5YezYd0yvdzgwFgiIP+gOx9A333zzwPmsg8o69evXr56VleX3/d9+++3WvL17bW6bTdjtdq/L5Qres2eP34/fsWNH7fDhw/bw8HDTevgweU0TiyyWOiGMHSliLMg0Tc68Xmmz2VBarUVerzdMkTZbiUqciNYAREt47dpHUlNTZaNGjQL27NlT9uKLL2LyzJm1EdHiJsrPzMz8FTn+hTzLGepeMgivc7TsZmUw0QIsphKEFcuMOINWrAOC+lJXFqUJ152etSyomacTShYgT4NZxgAMUxSBgFv0duVb8OxMcgqEZwCAVvHfy0g0BQAyVGwHCdE6MDi4W3l5+VQAiDZN88eCgoI3oqOjnyAhmhBiDSZl6vzPPnvcP66kJNZ/9+6WRPQKSBlIiCWIuNvlcr0SEBDwMmOsqZRyeXJy8puVQDywf/+xFcGcowXnA1HKbkg0DAAmSClNJHoMAHIJ8c2A/Pw9rqiosQBwD5NyFSB+CZwrf/o3hmHU0zQtgTF2UEqp+qjDOQ8iosnp6emL42NiBkjEoYiYb3D+nE2Idj4h2iBiggbwT8F5BxSiKxGtJcRXbQB2k+gVgdhKEr3HOT+EUt4tAB5CxIZE9DwAhDPG3pg/f/68/omJXyPiESJqDoxNlVJOSUlJuRD3wpUPwgpqHdrxpc0ZgiERvObZfcDnejnVrjPcboLLx8FuEVDm4/4c4wsuZwVhwpA7p2UjYbZz6X3X/2a7Iyfr4fk4FECfQtLzf0VLHnxG1Y9KnBToMy1PMtDHE/pGOxeOPKNZKaDnR9G6pFcrTCvxDLC7ooAM6T4nDLTyR4HwagIYV7L0/vTzebaQPtM6I7F3GMj6JGU2IhhAEEyArxUtuX/yOdpQAry4XdH5DO4KqDN27NjYjh07/l9MvXp9BREUHju25UBa2rgR48Zt+/LLL9/v0KFDP7fbDV6vl3Zu365Ysni9Bg38rpaNGzZAaFgYxDeMB6/XB0pLPrB/v8w7chTiGjWkiMhIWPvDDyW5hw7d+sDYsek/fPfdUqvV2kGqfvILSj3lrvZ9Bgw440bubKKNb9DgB0L8sHbduvOP5OQ868dNxAMcYJ0iDSGAf+/LzJzbOCYmXgD0ZQAHiMglAVQqHDGAnwRiE0bUkAHUIaKNxPnPjGiglHIzIm4VAPdwxnb5WcA4T9YR7zWIPuMA7U2i1oyIUIijGucLdmVmZv+Oy+CSQXiTvcV1JsKTACwWEVS+hSSgaohUHQG1ypfhBJ9BFoEsxhOuJ+FmWsKsrK+CE3x3MomxoAPI0+LZGQfw+ehLS35ZH+wBZ+P69YNwBWDVQMTZQoiHOedrAcArpWxVvXr1LocPH/5MQ7QR4tWSaDBj7B4SogUwprjrb9U0rcmnn35aNHDgwEghxJtE1JgBLASAIcDYapByNyI+R4g/ElETMs3xKQsXfq7mYmD//qMF0QsVm6VXAeAqkP5vRzIgKk4Bu9oEqnVQwa38k5ByJBL9gCojgsiDAB1B0z5DonhCbEVE+4ioJwqxjmlapCAKZYwtl1IqLd9giM2AaCYnMiXnw4BoK9O0p3xS9mVS3swZu15I2R2IRgCiHYm2cca2EmMaIxovAMYgwExJ9JWU0ocAA2x2+3WmaW6QprlFacIVPAg1NIul7Zw5cy4kSO4vAMIVjBHK6+u3NJww21zqy6girI+bfhSY04VrwWoAvw3CWUiQ7Vx6fwf/WEdO1qEoDCsJLk6Ov9VkPbw2GwKI00GaLxcufeA5dS166MwAb6nnSQQ2AVCOLFo0co6/jeN0kQhJSRySkkz1W0gea8FMiC5aPmKFujey58SaPrLfwgTf7lxxr1pcAJDMExMBUlL6CUhM5pCyq+Ib8UtmqpBeU29hQNOAcKvVzsfXCvYdynHbLUc9NgNA+S2bcoCdAlJSRMeOq7TUhmkIU0aakJjCoOkuNaYKRSCJASWp6VKThZCYop/6zB2TVmmpSfkEsIug403sVxSVSas02JlPoMZ5Smk1cqO+qShTnv77pa6D/+b9iZ0TQyLqBD3Hde0RtZgN01xm8/Gx786a4lq3bt2ktm3b9ncWFcGqb1fBx9OmQaOERjDqwQchLj4eNm/cCOFh4ZCTewiCAoPA5/PC/HlzITcnFzp0vAmaN28OzqIip9ftvu2ugQPXjxkxYopE7I8ADsMwtnL09vtg+qeZF/K8cXFxP4EQGRwgG4gCpaap6PZ0DrBKSvm8FEIB7nSd8ww6/uHLAKIySdQHOf8oKDT0m02bNkFcvXqtuaYN2JuRMaFhTMytIGVnjWgWEnlNzt8UAB+glEPDdf0+53Ht6VuJOMTt8YzJycmRcfXr36YxduOezMxHLmT856h7ySC8EVrpPvAEBQWgrvrS7UZ5scv+IDH5uIY8Qp7YkzqQQRmJURbJlnMmTEYS1QGKdZOzjeAG4hpJ2IGI7kbG6p3OuIsakCmxvX5NyfqzaMPHQRigM5NyBzGWK73ed5jVOhykvEYCTKgAw/9jUq4DzgdxTXtdCNGGhDjKNG0SSbnDarPFzJw589jgwYNrG4YxnQGs4br+ljCMt04AoYeI2hDRDESsIaVcumDBAv+JQQMGDHiApHwbEXcCQENTiOeIaLemaWrTrnzJ6rSeQsZYPYZYg4qLB3/6+edFffv2bc05f1pKOZsBxDDOWxPAXillMzVeDlBdIo5HxGwpZX3G2F7TNJFznsEQ60iiWoZhPBMYGBjsdbsfEUS5Gud3c8bGCymfZ1K+ZSJOVRrtgAEDepIQzyHAh0zT3tZ0vVV2TExm9K5d6kN0JwIsk4wN1Yk0AfB/Xq/32pYtW5ZcgK/4ygZhBZY6U8xYCIYg4PzcQVjn+6KqtjVUEdMMfFJcOJPWuUAY4KDpK+9t0e1Pg4CaYMGKFFra7lw84qULBWGJ5lrw8VeA4X4OVFPxhTFOCwqK9G8igozhwFkNazXxmu+IVscA33jUeA3wQSFYYIlz4chlYT2n9CcJXQjxMEMRj8APEspPipaM2l45luMgDB+ClC7iMBOAOUEScWH5SupmAzLEvRxxzrFlI76N6DV9DAiK92likgVYb1OQyg8rZQTtkcEcZa4gnd8BQLUQqIiEOb1o+UOrI3pPe0VKUYdACgAtCAi3M8P6VuHKISWh3aaPQ4u4gQiQS/b5sdKDswOD6jfSmDGSI9Y2ATxMyDVFpfFT/qz80h++8874WvXqva1pGmRmZk5/aNy4BwEgZN26dRMVCG/YsB6mvD8Z0tL2QHFxMYx+aAyMGv0gbNm8GQICAuCzlAWQnZ0NVl2HH1b/ANWiq0NcbBz07tsbTCGceYcP3z7k3nvXzZk+/eHIGjUed5e7qm9ct37u3p1ZE1JWpFwQIUrDuLhvmc/3mOD8dgaQAojjiLGDGuIqYRjPM8N4SVos9xNj61HKeGQsAwGcPp9vp6ZpvSo2Abv3ZWZ+1igmpjUCDNqTmTmhcUxMdxOgj464gEzzqOD8nxLge8Ut4wgMfN7rcj0phFjNOO+SlpHxqFqbDRs2vEqaZlJ6Zmbv8323z6PeRYMw7QiobrqhGRLU4SHGWmjo21sJkOsdV40ChJc0ZFGVZukA5FBGvn4HyrYv7Hcat7da65ACDGJtNwmpfcoQo5WlrrIwTWnI9BJjZS9hazhT7jcO7N//U0GkmaY5jnPudxFwovcEouKt/5Ah/gul/AA4H14R5fciACjt75DNZvuXFGIfAdSfO3duQffu3cNsNtsLuq7fSVJ+KQC6Msa+YUKsJ4DXQcrlwPkxwzQnLly40O/aGNS//3jG+T2mlI8JIR7jiNnA2BQhxN85YpAhxF5N07488TxPw/H+9jDEzBObxCgicgDiPsbYTyRlXxAiCxmLqrDiFQqi+X7NnYhxxGPI+fsgZScJUEtK+ZTO2CBllRFEq60WS19AHGmaZhciaoqc7wGfby9yfowxNl5DHO4T4gMJsJ8jegmxrdvtbh8YEJBGAKoPSUQTGWMDhBAjLBbLM8pnfB5r6coFYQWSgTr6ma7qRR6DLdm1YGduBPjEpRNtqIUebAVoXS8XGtc6DN/sbAjpBUEXxqR1HiAMHvMhsupPAJrfgeQ9GceOJmGX0iXDf/RP7vlowlKONDnP1JlttfC5tjPGkwnkaIaw122ad9t121uEPEaA50HdoOcIeXOBchKCvB5Ra0ZIT3BubVJhzP+78LgWIoPDgDCcSXz32LIRT50KwgjyXQa8iSDhQeURJvJpwAYLzoPQNKcR8r8VLRk+OaLvzDkgzBuk4RkC9sBHyPRdByRNRK0WSPONCnKRm5WBgQiSGeAgAqGbhvdma2D4Uml4WwswX+GSagJqgxnRKEkiGBjSfXT5AAAgAElEQVT/O0kxCYl5kLGxJLEfYxQrgMUxJrIq2LXGkYQ6oswXX/rvMX/KvOItGzePTWjS+F2VcvTjmtUzb7jppvsBILQShBfMT4Z33voXeDwecDqd0LN3b3j2+echOysLgkNCwGK1wEcfTobUVavgcO5haNe+HTRr1gzuvvde2J+Z6dy9c+ft944Yse7w4cNjoqKikjzl5RFzZ82as3716kemzp179Dw+KCerNIyJWecxzduzs7NLWsTGRngYewmlPIiI/yYhXrIUFiZ6AgPrMZvtTRJiKzCWjkTKjOcRnB9iPt8TadnZveLr12/LEQfv2b9/XHxMzB1cyut1KT9yWyw2JsQbXinH6gATGOfz/eeyEq2Qyn8HMA00LQeF6EdSlu/Lynr3Qsb/R2nCtCawmqHBRCS6Coke1tqVr6zsa6PjqgcqMiH/zpBFVWrCCoRdZA64tqzhAvRblH5dFBjLnwJnE2BiBUOdftKUzQBIwhcYWtoLz5y2hP3vuqunMtcmf/aZ3xLmD7zaurUrWSw1LJx/S0T3CMPwVGiePuT8B+Hz1Wa6XupyuX5y2GzKnPzuiYhmpVXHENEQJCJg7AhjLJ0xttFU9LlE9ZTGW1RUlPzVV1/5z6MdNGiQ0qpbOEtKZgUEBLRijLUwTXM5Y6wuA7iDAfg0zpdqdvsuj8dzh5Tyxgq/8H7O+UrT622IjLVFBYhSbpSaFsuI1GlEB4UQh3Vd/yYhIWHt1q1bb+a63pkBmBVj+FggRnOiUAD4jnMeCVL2Vi51BhDCdT1ZCFEqhOjDpGyEjH1XYQFII6JrS0pK5oUHBzcyhFDuIBvnXPm3v+l3112PI+eLpVS0++wWzvnXpmGsRsY6zJ8/P+081tyVC8L+iEHgMOG2VdC37QZ4c0UXWLDhGkAmzpmSdC7BqUXOiMMbA5fADQk74aHpQ2Fzds1z3fbL6+cCYWWOLuFdwkPKoyTabgEhxzCGzQWnu4sXjlAfnBMgTEMAtekEvteKFo9+Wv2szNG+Mu9TIOFvEtlwicZBTeBqBHiJrPAWePkn6iQdrsFQYcLfEGUjkvgmoPxYEn5cbA0ZGyZLupHAeYRyJgOZA1IbTQRDmC7ypIFzGcNdhc6cIZVHIZ4wR08BwHxCfB+ZLABCJFm6BjDoTibobZD4WOHy+6eG3zm1IggM2oIph5AOj6Ee2Esapc8LqSXrUg4GDZ8mgoeKLMFTQ8ySh7nE10mKXsjwdWWAII63OkOxMKxI7hYCvmEAV6mgCQBzBiAUA3FllnzLS563HV4LmRbWH1GOJWANdFOrmf8npbnctH79mGYtrpqoWzT44bvvZ97UqdN9ABC8cf3691q1aTNwzqxZ8I/XXweP16t8w9D9jjv8IKx8v5HVoiArKwumfPAB5B46BAdzcuDe4cNBBW51uqUzHD16xJmRlnbrPfffv+HAgQNja9eu/UK5yxUxZ9asORsvAoQbxcXdJwBmp6ene1tERwf4HA6lgThB1zO5YXQq3r//s1wAd0JsbDtTykCQskAIYTJNa8w4jybEDenp6euuatiwlluIFmkZGSvr16+fYEHsrgJhTCH26xZLjT379i2MrVOnqUXX6ykQ93G+1SpEAy8qohnkSlvzmOb3OTk5v2fqyyVowlGB4ClvYJpQ3VsG2wI7u05ubi4WhNU7TxsDnxOETzEEe6U27OfEF7SJl5fdgDfDqUePnvwWqchlFVkM8J8oahUs17BhQ5wyZYqZmJioBwQEsPpZWWZSaqpM6tiR7YyKIpUapyKnVZ1TUxxbtWqltW/fnkVERKgIZtWPVBHEubm5lpo1a/qS/G6n/yjrI0eO5JVRy6qeCrBLTU0VHTt2tEZFRamoZ3/EsRpTUFCQpVWrVmZSUpJqm69fv57n5eXJTZs2mf37978LTFP5dmc0bNp0Y1JSknomf35ljx497KWlpapdFc2NJ6Kp1YYGk5KS9NzcXCoqKlJ9qbFJ9Vxut9sSGxvrj/4+MUb/uEf26GFX6u2yZcvUuPx1p0yZ4t8cqefds2fPzSTlALfHM2Hp0qWl5wEKVy4Iq4cXkkG72EPQolYBfLe3Luw6Egb6RaYmnS5MlfrUo8V+CLG74YudMeAstx73O59vORcIAxwEAwYzjT4ljqFkyv2MYRfJYKBz0QgV+OCPSAzfVKMzWmxfCq/vR91+6Nb8lBdcwT1nxzLmmc+Q1xNCDGRglhOwbxmJJxhap0mO04hECzTZvcThIUCZQCTeRWTTAOHNokUjnwzp/VEXELCQAD7jHPYh4T3SxERNF26TcDYAZkfWKR+cPnGcP3Wh0idMgBstkh7KWzri5MclvNe0+0DKN5Fpfzu2+N4Z4XdOmQuAbcGkIaDDM4IwxrTQQFfKyK2hPSe/wLjlBQSz77FFIxaG9frowYrTm94GQcMqaMyeV+5QYNhNRW2H3/lRFiBukhJaEEA1jcE/JKdjKJndBGMXSmky0t4EgkJACCPApgE8ovqhRX3+jJqw/vFHHz0dFBScdOTIYTiUnZOdtm/v6u3bdhz7x9v/ur5nr17XfLlyJSxeuBB2797tJ+G4f8QIGDB4MOzesRNU8JXTWQRHDh+G4KBg+PCD9yH74EGIi4uDRx9/AvIK8l2fzVswd8eOLUaDBg3at7z66ibVq1fXt/388+dpB/ZNmD9/0fns6k9d/acH26nUEaV0VB5Idkpu+i9eGl6zZk1Lbm6uAs1T6/jvi4uLs6Snp8uOFR/m1OPX/R/TEy2c+gKq/tQH7lSQON+381z1LhqE/YB5wit2up/2UkBYbA56lUyYwJgKHD8+fBUlLQStPegq69TgzCCMiYmJJwOv8/PzsWPHjgo0Ly5/8xSpqYj4yMhIbdasWX6t948qCrizsrK0wsJCfypVSkpK2aBBg4IrgsHEBQZI/S5DHDp0aADnXKg0q/Ns8MoG4fMUwv+m2m+C8NSDDDBHAkzVmDZZSPfDjHgUMO1pIeVT3LB9qPygauCOW2fVsNi8qYyzeBLmBgn8Z0TZhmnWa6TXs4HlObrIGqXXgMRvGcCjYPimgs3xMQFritIcLoiPYRwaCp94hnN6HxAPCE0fpZnGEAn4KAG8xJFZieEQQtlPM3zlglvmIMCB4JCcwVkzkvyLLaTPlM4M2BQizOdA76OAAkloIzJ/As5vAKL3JcEHiGIlMv1tIAoGMu5Brj8jBYUITveWLhqZFtJjWlfkMBNJfomS3pDAXiROdzCS1wLyj4FkDWWeFCSVOfojAvGalBDPEAehxPG6qX1p6mY8MCFN4KM5QTdirAtI8zEE7E6SOjqX5VYwkV36h+a/tXCaxcc3bn711Un16tTp4S5320NCQyEysppn+/atntWrf3CMHjPGMmb8eFi6aDFMmjgRcg7lgCLrGDhoEPTtexek79sHhmnA1ddcA5pFh09nzoLvv/8eDmRlwTPPPQdDhw2Dr7/6CubMnCU456Xh4eFaUIDD0bhpM7bi8+VSGMZWKcTjuQsXpqYeB7Vzlri4uNq6lHaTcxHsch3ZlJtbnpCQEMENI0zdvDMjY78C0FatWjmKi4s1TdOUxlVyghQEY2NjozIyMgrj69ata9F15dPzbEtPV+lyrGHDhuFpaWkFiQD857i48CHp6ccWxMU1KJeSWbzeQrBaI9xCGEG6zqRpuux2Owoiq72s7OjanBxfXFxcQO3atctVjmjDhg1Dw6T0rU9Pv5CI1gsCYUqubS+NKg5wBIprhcBDlmzXTlSnfZ9WLhaEVxFoHTYErQIG7fH4xuM4CHMAQ8iZut01Apv9mpWrV69eoTarVUUmC0kqLgP4qYFT55zks1To06dPPcbYu4yxw3l5eX9LTU09X0C64C4HDBjQocIcfQcjWjw3JWVt7969IyyMPYeMrZ2XknLcYnh5l78OCPtpJ/27wwvQVs8yeWqnKQQHziuOKLgQ7ffU9n4bhLcxYodM9L7CUZ8DAHkAmIVEN5HEHQKtD5QuHXqcYEEd7BBSq10Ff1QSAjYnAjsClQLKjWBqbxQtv2912J0fdZAkFjIBL2iO8JnCLHlPEjbhpm+MZJb7iFMTDUU/YcDNEvkTHKQdgPkE0jIfh0lWYEqT7WmQNoxTuZtzXZmdD0Z43CPTVx7XhAN7T7+JA73GpLxanRLpDxpnml2SmUQgZ3Piz0qCTkByO3KMA0InEzBOcHpMue+JfGNLlj6UrqKiw+6c/gSBHExAnAFXxLqzipcMfy201/T1SLIlIdsCJKOlpGyp4UjdsLik5nmDE7tOIuQhICND/h00ikXCR4jBPr/WYcJVxPBbpyVk8K8izS/jF/Xqpk3vCg4OntO4SWPLTTd3otjYONy+5efvU7/+dur3a1fXfee994bcfMstCc889RQsXbzYD7YqMEuph926d4fOXbr6KSrT09OhrKxUmcwgOro6LF+2FNq2bQtPPP0MbNyw3vfRlMnTCvLyvx738MM9oqKiEj1uT+DyZUuFMAXLyT7w/La0tLd37dpVdj6iimvQYKXOmEot8TAAr4dokkXTVC5qXkV0tHQbxiRlIk6Ii7uVAGqp81MQsXDvvn3/aFe7tr3Qbv+XKeULOsBMhvi9IDKFpu3RysrWkM32/N6MjPFxcXFR3DBeNTXtHQQYD1Ju0TjfB0RdJFECQ/wOAAqQMZW/WgxEOabLtVgPDOxpAKSqDCYmxNMqLWdPRsZH5/NcJ+pcGAj/bKsvfPqzUspenOMHzGRvYfuSwvMF4ZJy6ttObD5u/TqtlK2rFm2Vrke5BR8CwJOmaD8IWwBEOQzjB0tnnwn0VTCVw+H4SOXwAkBdAFhqmuYCXdcPG4bhtlgsYVarVfljb5CGQVYpf3CaZpnD4eiCiMVEFM7c7jVOw3AGWK03cE0LN4m2a5p2AwJMIYBJKgDKarU2NE2zBRHtnD9//k+JiYl1GVFTnfNcE9EmhAgDTRMoBFlMs9DLeYymaWlBQUG7S0pKrgIAxaGfsW3bto39+vUz09LSrq4YZzNE3MI5jzJNswdxnpIyd+6a/nfdNR45v5YAJs6fP3+d8jv7fL5QRhRk1bS9Pfr23d2v3y+zJy5g3v+Iqlc+CKsPkQLgemFu8BgaHHXpwC8WOE9MgSkZtKxZBJkFQeAyFFHHRQD7bzBmBd0xtQfTyVW86FBqaO+6HaSQ9pJysTbUrnck1A4VLx266VeUkb0WhwRDfjvkPAgEHZOleVtK//1UoapXPTE5qkwU36Ry30qLcjODQmq2QeQhQaXahtJAEaeCe0pyjG+hx2EK/LluQ47UjJmQWxQZsxFmfOcL7V2nuSStJnPKtVpwnjB4+HVcY2WFTQ+ur2S4Cuw9sxoTvmvAAqEqjFuJiiTXOefbij67Z3tY4uQ6JLClMPQ0YBCFqBL63RvIqzUFTloZlvwES5847kNJTObBHuc1XGfxwgfpJfbg7erow/CeU7YQMgsQvmIy02Upsf107Nt7lIuGwm+fHSTs3jbM9EWDgK1F1x7dA6k3QVhIelciLPNKPcPKzTYmGHvLloza/Uv5/RHv1u/X5t0DB7bIzT349o03dbr5kcceB6vNqrTeA4s+WzRh1vxPv926deukFi1aDFq4YAFk7NsH117bBg7lHoJDOTlgGia0a98eylwuKC52gsPugGuvawu169SBj6dOhejoaOjes6fKJS5MS0/v+uXChcag++57/foOHToLw9CVj3nP7j0mctZlweLFZyVdOf1p42JjV3u83p45OTnFcfXrP65zvsckGqTOlDaJvPv371+t5q1RXNxdSFRfAjQ1iTQk+r5OvXofHzl4cLFXyvs0gL/v279/dGxsbE1G9BpHfEsCPJGWkdGvSf361U1Nm1kBEC8wzu+rSIx9IS0nJzeuTp0YTdcf3pOZOT4hJiZWIj6FRBsIsYlFypdNxoYKxr5R/nQUIqni2M+v00JC/gnnT815YSC8MShSIg0wTerBpTlJa+ddeqbVcSZN2CY52NsUP1XvpYKj3EaWSs+tAIGoQQQK6KACNoH+Y4b2A7CKRBLimOEqb+m4Gc5KuJOYmGjRGHteAvQ9evRo86uvvlr5SL+ucB8FAWO7pZTvVcR3vQCIkSjlZmaxvCJNc6+QcgsyVgukTAHGkivydecQ0VfI1RGmUJOkfIQxpo5a/UZK6ecvICK1YVeUj0Eq5xYRVZ7vYUk0TAJko5oPgEPAWH0p5UYAeFpnrJNQ14lYRc7uyyjlMQbwd0CsA4jzGUAaAtwq1b+J6hpS9kPEIJByhyB6x6Jpj0gpWwJikCTazBh7+DwDpn6/F/i3W7ryQdgUHJrXKoAJ3b6CUrcd3vmqI2Tknzg16SLEbJgcOiVkw5O9FsF3O6+CyaltL9wf7H9LNHDwQkeO/6CC00uSWvcqtOx4vqy/qH+f+vuZBq/04RcRkirvPaVOUsW9J4MVTm3zVxzMKmf3tDZOr3M23uYT/Z86tP+MpeI5FNWcCpg46eo77flOvfHXzxLec+oWQNIkanc4Fx+oIF843aRcec/JoIxTOK0r5XfqtYtYAP+DW/bt22cdMWxY83uGDXt88N13J7pcLhVgRet+/DFFSP56xy4dJzSKjx+iyDqEkCClCfl5BeCw2yE9fR8EOALg6NGj/v+PiY2B6jVr+qOllbYsTBOUeXv79u3OI3l57Q9lZT0UH99w1IgHH9RCgoNg0ruTNu3avm2StGjJF+Lfaxgb+71EvCM9Pb0koX79W0HXm6soUyJapCgS92VmLlY+4oT4+L5AVE+RPBDRFCIaSgA/ccQ+PqIHKig6k/ZlZDyotONjuv5PRrRUkS2kZWQM9IMwwLS0rKw7GtavfzdyXlez2SaR2x1oIj6WlpExtllcXKyP6CUhZYYmpc0SHPyqz+VSebWZppQdEbEVAmQzKWfv2b/fn796HuWCQLhwY1iIK7rIVzs7MAgKytx4J5wxYOdMIMx9DKJGFCyrOdTZBhhFAB2HYQJi3OI/UJWRijU9TQ9gOoH0wXj2c9kHOOqM6Un+x1TR0BWWkaQKLTVx/vz5jRXFo8fjWSOlzKsAzac45xEkhAp0jALEaJ9hdLFaLNukaT7ONK0FALSQRCod7AsU4lMOME8y5jClfN/C+X1eIRI1xqpJgPFMymcIsS5yPhuIXiOAIYhYvyJ+7DnTMN7VOL+DEPMBUfXfSwC8pSHWYUT9/dYMgE/8QC5EbaaCTHW9BIRo62faQtwgGWsNUv5oCPGVzvmHADCvworSSSJmV6RgqXzjzpzzx+bNm3fKwTjnMdt/bJUrH4R9JofWdfPhke5fQ2FpALz95U2QURBy0dzRPsGgS6N8GN9tGfyU1hjeT70GityWKu7oP3ah+luP6DV5s5ScgxQ9ipaP+j0ZkP4Lo7/0Ltb+sGZcQX7+O8uWL4HMjP0QEhH+3p6tW9959KmnXjx44MCgkLAwf1S0ECYU5B8DKUzofddd8F1qKpSVlsH1N1wPWVn7ISg4BMLCwmDH9u1Qs2ZNiI2LgwP79zvdLteNe9PSbtiybdvL1aKqhXft2gVKi4rmFbnd45OSkvIu5AniYmN/snJ+v88wQgBxLCN6ViK+rDH2muHzeWtnZ+9V/uVGcXGJQFRfsSnZdP3vrtJSk1utLwFihGazjRA+37sWxCc9QnSVRI0DS0recAcHT64g9ngUNa2hMIwuOufvCqLqyFhPNM2Fpq4f5FI+uzcz84GEmJiGFRSKE6TH8yFYLN2R82wQIhiJuGJa4py/4xPieo5YIy0z059dcB7lgkD4PNrzVzkbCFd/MP+L6oOc1zELhJ6MYT6xlT01L9i/VVcc0oxAGDSdh7j+hglnBvzKMZ0A4RellInJyckJCoTdbvcqAJh19OjR6dUiI+dLgAKmyDAAJhDRLZqmbZBSduaINxLRXUXFxd2DgoIe0hQIIroM03xPY2wWIfZBokeAsWCfzzfEYrG8BgCKUGMqSHl/8oIFNw4YMGAgED2OUj4oGRtJRMeIaFkFzeRDcJxF7WpEVHwErRmAYt9S7F/RpsXyRLkQpUFS3gJC3ANEmwTi9Yi4QtO05YZhzMLj2vFtxNhKKWUmAxjLEV/6NDlZ5ZZfLuXKB2HFahVk80Gg1QApGZS4LeAW7ILYrvyx7oodC8n/NyLACxZm+m0+BWXW35m28nJZG5ffOEJ6TmutwoLCyg/uyEo9HhD2VyjfLPkmeu6CWaP2paePMoVZMyGhESQ0bLg8bfPuB6cunOP54vPP39uxfXv/yKgoKHeXg+kzoNzl8puge9x5J6z98UcIDQ2Dq69uCUuXLAGbzQYWqxX2Z2RAcXEJtG7TBqKjqzk1zm/bsmPHTw3q1Xv1+1WrRqenpweZQpTExsT8EF+79sPP/eMf532IQ+OGDe8WPp9XEPmYxbJ/3759W5s1btzZ9HqD1Zx5pPw8KyvLE6sc3KYZZAUINV2ujXsLCspia9eOtdjtjQpLSlLDAgOHkJTHKggdXKVu9+a8vLyCRjExV5vH2ZE8JpHK99S50niEcFodjhUiL8/K7faWuw4e/KFu3bphDoulxZ709DV169ata9P1RobXe4gxplsQafeBAz/Xr18/WgOoXxtgS2pW1vmsq4sCYdcPjlYQAIcDrinPPdO6PRsIRz+YvzJ6oLOdpkPo6TzRJw9uOBEibprSB4Sva7XK3sE68Cu/8+n9Kr/4wIEDnycpe81PTr567Nix1qNHj37JGJuh4hCKnU614WlHiAUgZXXkvCcQ/Sg576YTXS+O52G/Cpy/jkQmMbbW8Pk+0TmfSehn84rniNMqTMsqz7jINM1XdcYiTKIhKSkpXQYMGNCfhHi04tp4ABhORPlEtBwAHqigvkwnoq4q5AQRq1cwZ32smLSEEK9wxmqTaS4SiGmc804AMAOkjCWA+5ExBxGtJyLFU/1SxSlIK6SU+xFRgfzrKSkpyhVyuZQrH4QrJa3As/I8YfVbnRC3359b6LYcN/qeqKjYtRTYVuY8+OkpJUJMRJn/tKRSr+I6Bz8L10UdYVg5oKpTlC6Xl+CyH8fQgQM7HT5yZFJ0tej4u4cN49dc0xL27U37pP2NNyqyjrAVy5ZN3LVjR//wqChQJmkFwoqww+NxQ0xsLISGhEKdunVh7Zo1sHXLFqgfEwPl5S4/oYfValWnyEC9evWcUZGRt/fs29dP1hEYGJi0fdu2iORP55Vu3rwpsHXrNsPffPetOYh4JualM8lQvUIqTUhFAZ+aalT5ap2aBnOmFKOTb8qJf1SmNlXeV9l+ZbS2ejH9famo6ZRfsktVpkv5zben5sSeNjbV1fkEeFwQCLtWO2padD0BUTxOiN96fDQj8FDZsdODpc6qCY8+8mX1ISXXMQuGnEzyUgZpP2EB+AipXJSDIC/7yRICL4Mo3XAWhqwzrvXK4wxTUlI2Kc14+/btzSwWy9G5c+ceVccNBtntzRXxCRhGWKnHs8Nqtbb0+XzbHYihJES4PTJyr9vtbi6ltJaVlW0zDAMjIyPjjxw5siUqSpFXQQPGWIzb7c5cunRp5pA+faLdphn12dKl2xITE6M457UVpSR5PNFSCKPY6y202Wy1bDZbvmmaEcokrkBcCHEsJSUlK7Fnz1gtIKABImbY7Xan0+msERoaejjX4XBF5uc3F1KGOsvKdqxYsSKvb9++zRhjx+x2u6e0tLSGx+PJXrly5YVEwv/R34e/DghXSlIdtlA9UMDDt38FJBnMXNMe9uUrtivyB3BZGfr/Eh6PfLYwBm0bHIZRnb+GxRvawvLtceAxFFBf4tycBYSTE5N5KqTa3095/9QoVJXPF1xxLJg6meR8PhK/NTg2cuDAcLemsYMHYwtTU3+RPH+JD/XH3Z6YmBgY4g0JYMEeZpoW3Lpva36MJUarHlpdTlw5UZ1a4pfL8OHDg+rWrauS7C/kJJM/buC/Q8v/+vvrzXPzjj7StHnTG3v3v6t+UEAgrl6zZuZNHY8zZp0JhN3ucggKCvKfGexxe6DLrV0hLS3NnyfsLneDOiu4rKwMut56q59JS2PMGRoa6gfhgwcPjq1Ro8YLZSUlEfNmf7pqzdo1jcPCwvq++/77x5nazlFqtmrlCC4ubrM7Pf272JiYOGaauiUwMJ2Xl7fzEjmYrsuKlKdyjnjEYMyZnp6e37hx43oWIUyfEGHIebRBdGzfvn3bWsTF1fRyrgu3284tlnjgfI9mmsJrmsHpBw5sblq7drhX11un79//dVxcXIxiOlLBFFYhMnccOLD7XGO9yOsXBMK0Aqwi0vEmAXuAMdgmiZ7QPnf9+/RjBs8EwrrJIGJgwSfRIwqrc00GqoMeRDGPMLycgReFWYIF5emWfSWpgWHO7VYzUrJxcWXbLsh1cIY863MdqHLqpqZy43LqRgoVaUePHj3oxDF/0LRpU1LHDE6ePNk88Q07tY+ztVe58QKVz6zymBWRx2lzdra889NzzNVt53qui1wOl3TbXxOEwx0Cnu+zCOpFFMErS7rDT/tr+bXayEA33N48Ew4WBcH6/TXA7dPBEBo8dPNaGHTjd/DBl7fC0p+bgMdkfxgIDx80PEZI42lrsP2RKVOm+I9gUxGMVt36d0eg47XK3y5m2tVJJzryAQCsCVM7aEkHiMx/z5w799QzaS+m6fO+Z/DgwcFEFI2IRy8kmX7Y3UPGg2BNGTJDRUq6fOXPOzTHjciFCzQttTI5ftiQIU+T5F+WG+VbKg+8P+/BXaYVlcnwbyNHtu7YpUtS59tu6+ZwOGDt6jUzbzgHCFdos3A0Lw90TYOBgwfDt99+C4cOHoSs/fv97Fn16zeA5lc1h/DwCKUNO626fnvfAQNOgnB5WVnErBkzvli6dOnn3sLC2albtvgPNT9XUUFUeVbrW0T0tUbUQxLNqKCwXO/QtJ4SsTdjLB+EWI26Xk8KsXlfZua/G8fFPYgAJRJRnaZzVBC1lYgTKrimb2KMRRmGof5+IoRwWzi/Vql4P/IAABZQSURBVEjZXnL+IpOyHyB2RE3rC17vY4S4FhElqEAvgKVp+/dvONd4L+L6hYHw+qAIH5qdGWEsIsvghN9g29JfEcacMU8YOHis3qENXj20LOy6IhNagLm1WUJHb44+jtwYJohFIJN1rVyzqONZvWC+f6ys9qPdYKU/dfBSSmJioh2l7OU/gI4x9Jpm+qJFi9QpS79ZhgwZUsP3/+1deXwV1fU/59yZyXtZWEI+7AIhLCourAq4YdVaRBbrLzE7uGFtFUX9tdbaurRWW22Le1GUkNXwBFEU0FqNRZSqKMomZEUwQEIgQJL33szce365T8IvImJQ2qZx5q/kzcxdvvfeOXPPnPP9hkJXKoAPhBDxqJMVDeNTx3EmBoPBR9rIJPWlOpKTk8cBwHDLspYWFBS0SV71m9rZTs5//4ywfj3Sog59uu6B2CgJW/d0jnwnlhJhTP+98NjVc+H9siFw/9KLYce+mMgGKzGhHmJ9YdhV3yUShKV5qb/z8TU74enp00ch8XvA8ExOQe5MXY8OlpC2XCUsMSknJ6dNRPqaTm3v3mCvQCBPT1il3T6xlu8XklUvRbjYVOQyci/lYFnuwlydrvEvO+6eMMHY1bt33HubNzeMGjWqc7ghfDJauKWtfdENuzIz7UVmY6NU8I5AIauqq14b2Lefzj2ui7aD858IBCKeg6ysrOXE9GTi9sRld/+X7PLbCDx+/OHHN5508okPm1EWrF717oJxZ4/XO+H4V156+dFNG9enxCckHHJH651wxAjv2hVxOU+85BJ4e+XbsG3bZ6CkiqQr1dbuhtFjxkB8t3iI69RpX1xMzMQfp6S8W6O5o3v2vDvY2NTtufyC3A/+/s4vngi0bd619OW0pKTuYYDFkvnJzhUVC9dAJEKXhg4efIN03aqyyspXhg4adCMCrP20rOytE5OSrtUqSkB0qqtUkHRuqGHcyK57ERF1UVLqh3mTD7HAVipbaek4xFOZaCsDDEKligBxRGl5udZ71epLZyohrq6oqNAYHe/j2IzwerBAJ+5oF3m/+BiI3RM6EnnG15J1uO4VVcEhi1IOcke/CROMqKj6Ip+BUxnBUMCH3GOs2aJdvqopFF9wPpR8I7FKWlpaDyLqVlBQsOnC5ORO3YgGFBcXf6wbm5qaegIyVyilNiJio2TuZBjG7KKior/p+0zm3kEpN2i1oZkzZ2rSlcF2VNR2v+t2VuHwb9kw3mxOOfuBVhZvVlCa25yOdF1DU9PVPp/PtSxrKDPvLyws3Jqdnd0tHA53s5RySL9pFReX6/qzk5P7NIbDvXr377+upqbmIs0NTkR/dV23xjTNftHR0TvmzZt3TJzmx3siHIfyvn9GuAU0KSnyXVcTbuhdsHZBn9S9EcYkbYZ9TZ1hZWk/qA+akXOa/vKLwCwF+m3zuBxfY4SzU7NHMPFcBDgghHp1fl7BH7URViH1phVrTdOT7uqrrz5FhsMTgbnkkqlTP1z+4ssTWTll8wsLN8/MuPJ0h2AAMJQrdh9l5FeFab6gbLtXM1PJXWQY0wYMGKCltpi/EHnU3WEtRWaCmAKKqnOKcpZck3FNX1vYo1Apg5iMz2nny6/lvdaYlZXV3VBqokJlN4XdpX5/9yhwDgwRKLozOUhaX1OIPsx0NgOuyi3MfS87NTudDJ7MQGuQ8S2ly3SpMieQs3NGRsYYVnSuFPxJXV3dPzTVnXB4jKSIBJmicHj5/ECg9sqMjCUgeP783EKdY/mF6zkz+9faCDfawVxNV6d/m56VtZQVzv3s889WlJR880PouIzlv6mQ22666Yau3RLmCBJQV1sz78GH58zSCkI58555rLysNDVpyBDQ6Uv6m3CLEa6pqYl8H86aPh3e/PsbUFFZEaGq3F1TGwml/fzz7RHCDk2Usbu2dtIv7rxz9Z233j67c/eus+1guGfp5k8X1uyovm1ZSUmbXv5aQzE0KemVsJQZVVVVh3bQJw4Zcos2wqUVFS8MSUr6GSFu/bSsbOmQgQNnI/N2FGKkPs9EP4pGvC7IfEGzgHp00LYXm0Q/RMM4Ryi1AZXaRMz7Gixrn8X8e7DtgmaPyISyiopbtedgWFLSDxzmqaWVlRqj430ckxE+WuX2muhRJoutOPrA7mNhzFoJJ/eLijZfBkIdoHbo45j+CO8qVQsoLzqjccMnOqTlaPVnZGSc7DqO1smdKBAnN6f3jF+0aFHkxSUrObmfK8RWV8qfKqVWG4ZRzMzLhRDPuK77mEDUvCsfxtr2XQ2WdU+zkMFwllIrDz3erK+rmbheIoBzDhrhQpByZth1dRT19YiohSMqhGk+rMk6EPF+UOoAI9bZzHf5AaxmqbTfIYB+SchnRD3/Rtu2XWQYxlhmTtXeNNd1/7R48eJ/6SbieE+ew8r7/hrhw4HVM9VnSHBcI8Iv7SoA2ZIO+68YhaMYYUXqPpR4Kxhc3Mx48Vt/bOyS0P7QP8hHl9kH7DhhiUeI4HVEONN17PusqKjejuRZtmvfYpH1Z0PovEiKAoQcJP6jtO23DSFGSBYj84ryZmky9J49e3YXQnTx+Xw7IRiMc8C4gUCRJrpChE1E8JEt+SFC1As5Dhg+ShwS+mvlp+YsyTiIDJTEtIV8RokMOzejfqNhXsWIexi0u1mcpPnjHRkuEGbURah4AgqxGBiqbNc+SbJ8KcZnDmMHL2firaxgNAIWyejQ29BoPYFAmuVqAKJakVNQ8MT0zIw8YDyJtbShAtfwWdnoyGsVQ/33wQhrlqGxo0c/0L17jzSdC9xwYP+6nZ9vv+V3Dz30+i9n33pf5daqOy6dNhX21ddHCDpa74S3b9sOU6ZOgS1bSsF1XTjnvPOgvKwskp607OWlMGXqVNi8efNruc8+e1352rW7f/OnvyyKiYs9X5DAur17GpRjn3XbHXd8sZc7hmPwwIEBR6lrWxvhoYMG3ey6blV5VdWLgwYNOlkodT8grpTM4zkUmmX4/deC686PuKqVmqKIVoNS3QgxSWmVJebuyLyehFi3ubz8ncTExO5E9ACGQr8mn+9mZnYRoEkxd+Jw+OHy6uptx9Dktl76nYww651xOO6HLqvx6MJwQbgExjQUrok7LUsqvEdQ21SU/hk17GI2xHMCqUtrS2sCgs32SquxccoI+P8XoCN1TrucBeJGRrwPta6zUi8/9/zzEblUvRMmnWMrpWYeq0WAcQxwPwFocpWxze5hnet9M0l5lwSYDUR7EPERIcSnUspFAuBpRjwFNK0IwHIiuhmV+qXL/BS47iJFNEwgNpBhvNasdPVzqZTOAz6fmTcKPX6InckwHnEcp5aIzteG2wS4RzHH2UpdJogmA2LOwoUL25pa1tbx/Xde5xnh1mhHog0Pfrr/zoFX3zSMRzHCQPL+3MKCidMzpl8EoB53WKaiwkdBQAoRXQwKbiLGtzTVH6Nc6o+JeSrYGLxTAWRbTI/ML1wwJz09fZABxpOm30zptHF/sHZAVCoKHJuXn3fdjBkzuri2e51gyBCCltmgigRQESK/oZgTicVnmo1GunI6mHCDCTTDBR5JiuYodB9AgH0gKUYhVyHgGwx8kWHgyv4DBwZqNmyIroVYf7ThXAiIKcjiCUWqh0k4wIxRT+3fL3sT0CUGG4tBuTeDhasaQ6FCv+k/HwGnGgQrbDc8xQL4a0iIYSaKUxyWvzcR56GC9xiNt5RQbm5u7trszMw7DTRqD4Qa81t2wtmZ2a+w4se3VW97rSPthKdMmjRp5OnD/9Kvf79B0pFO/f56rigv//2Tzzxz79kjR45qcuQjt99x+/i6ujpwDqYo+fw+qK6ujnwH7t2rN0ycPBk2btgAGzasjxjq+vp9MOWyqWAYhvvx2rXpDzz44PNnDh8+MS0z8/Ho6GhNY2iHgiHfmjUf/HRBYaFOD2lL+s6hmX/q4MED15WWVrWORk5KSuoupbQPGmbNEZ2EUiZYRNUbKyq2nXDCCb22bdu2W2/ohiYmDg5KWeNzXdFE1CXasrraSpValqUVdZrWrFnTNGrUKLNpz57emyorP+vbt29XnxADHAAOh8Pbd+7cWftNy/Bbnv9ORljXqXfAQhlPUwyPkAfkk+KMpjve851+BRgRrvY2SRnqALTV0af/SiDcgYj+1oaYIkqg8v6Ghvi7juaW1tHQGzdu/CMq9SMG6E+GMfS5556LpFC1NsIEkCiZ12sFQmSeD0QjhBCrEbGzlHKe67pdmnnHb9W7U2b+AzM/pFOKkPk0IBKo1DLQ+doAv4nITTIvIyIhENcpgGqQchIT3YhSzkKlurhC+IiovLi4OKILnZKS8hNmnkQA/2DE85pZ04IGwLDml4EVzQGrt3zLcWwPt/33GOGk9Kdn7XFiHwZH52p3gIMMiBF1X2HM0u5oReqB/ML8i5OTF4rYqJeud6WcCUBKheFSw0cXE8C5oJw7hWkabkgEdzXs2tuta9dfCqQrJcOD+YX5j12TlZVoS5wXdIJTtYGakZk5QUqeYxCkzy8o2KhVTnrFJ2Qr5PNcx/mzMKyHBJrXEzq2JUQwKOXprGhaTsGC67MzM68BpcYLosfYxZ8iyYBA3ABKOQ5ZmvbyMkR8PSc/Z8XMtJkJYSOsc/yiWXIXRFyCwAlImBiWzhN+4e9jK3uyq9wXDBazCaFkQVF+UVZq1pkAfBUKXgGM5ymCJwFgKDGcHbSj74s2DswnxAX9hwxZ2qLyMiMj6yeukoMxJP6Q90JejVYwIckfSglp+cX5H3aAWRLpQvqkSV3B57s3Kjr6Bi3Vqh2M2l0RDoXfcBy+MfBiYFOPbt0uuO322+/csX37Gb169vILIqjfV68FCmB3bS1Ex8SAHbYhMWkgDBk6FPbU7QHTMu3169btXb1q1a9eWrGiUHM5X3F58gt+X9Q0XYlSCogInLBTicg/zA8Eyo4R07ZEox4tPenwCFpd/ZHcq2297hib/7WXD9SOs2bbcMzegZYSnTUxF5OEkczqIgB8xDizacm7UaddLwy610RKkAe7qfWE97GdFmyIf/5IxnQugDkiZsRSQtblHBJviADCoELKSX49uH7J3a2kCg/v1bRp0wZYprlFeyQWLlx4Qct5bYSBuYwApje7ly1XU35KOc1APIOE0LvPdxEgZPp8d4RCobn6mzci9nEc5wHTNLXWuKam1Kxa2kuudZNvNQzjWjccflhJGQuGsQURXyKizkqpy0ylblKINwNRtZRyLzD/LyBWS+ZXtG4wEY1B5lLJfA4y70QhTiWApUXFxT8/XgP7HyhHj9ml2nV/eN3fNQHnuPfllMx5N+1VcXO4gxhhJANQ1X7FCF+ZmTnSlfinvKK88zWIOjLa5/M9iJJ/ErSM/p2ESJAhex6D0u7ZeiFwq+1yAiDcSkw/R1C3O0iPRjnBj5VhzAUyVqESr1gNdZ85XbpcJ5W6GNlYBiBDivBcYlVpK/WYJYz7WHEDA64VxJ87LJQgTs/Ny706OzPzOgScsH6TP/vUoU13A2JvJbAEEbe7IVcYZExEVH/LKcxblp2efQaASmfmKmI6hQWWGAw7HSUzyKQPEESlK93hhmUEOOiejQTnNbuZPmSE8Yrl2wbRSpvhekMZc0IcOslHxtmWE32vYzU+K5mrkeh9HW3Zze9/ec9+xy+FfBRQbSE0NkqQ5xiMqiEcvC0QCEQiyzvCceGFF3aOsazrhRDJtus6yGQIIv3B5H3VJP/yUsmr2jhinz594v2WNXHEyJHTxowePWT06NHxH334UcL7//xnlBAC4jrFqbHjxu2Nj++2+523V9VUlJe+Ul1dHbhw0qSqlhebSydOnNMsmn6mUChAALmOE1ZK1bu2/bMVJSV6V+sdAH0BIKo5dqiijXnFX8GM/9a1Mxh7wxAH1OjGxMWObdz1bvRp1zQLnv+aAHsAcCQVx0CKVuD+T2XDJ0tSvpz7fKjMNdYpJzkGBRBJ79APHQhMOgPC5uAl54RKtWrVEV9gUi6/PBWFeAqUuq34+ee1MY0cOpNBKfUzIcTicDj8GSJehYg6UKuEiDK0JvhBGtI3BcAkhXgWMa+y/P43Q6HQj7XAgpSyh2ma2p7o+8YVFxc/m5ycfBoxT2eAPY6Uc6OiovoppQY7jvOa3zTPVER1TU1NG/1+fzpLeSoZxvM6iIuZB0kpPzIQx4EQAxDxgJTy40Ag8MZ/8aTURlg/6//e7o3w+KseG9cQNFII1PEU5/4Pjh2KLkNP/FXJ3ed/KYLxqtTU3mgYlzyTnz+vpXEzk2d2DplNswyfNefAgQNNcX7/uY7kaYKxWjjBRcrwjxWCts/Lz3krNTV1OJExprAw/6m0tLTzLMOYqiS8mleY92ry7GR/3K64syTKHyFpp65aY7N8Q7ufZqSlnQgossAgTecXMJW5x3GdkQuKFizKzs4+Qy+S/Pz8gvT09P4WkU4LOUGQ9SIYUKYVTYQQZc8+++xm7R4cduKJlxJQggJlEmJpXXT0qvgDTVOR6DRAessFtzEcDpcOGzaspmLLpsmE1gUg1VqrU8wi0PmrpnmB4zgrY2NjtULKACHEG2DLycwwHgVarMBvyagHni5+ujQ5OeuEGIOvYJMSHddd43ecF54JBL6RKeg/OPDfpmqtsdtVS/5FRUWZwnWjNGVfbGws+/3+/Zp5qlWh1Ldv36h+PXr0Hj32rAEJ8Z0H79yxoycwGF26JexlUOWr33mnsrq2tiItLa3xcO3YPn369N23b58daxjRTUoZzFwfGxsbs2PHDh0Y853TXr5N59vhPdbBD1fHFY+IMTXFaGDwc4RCKGI1LWnK5WfvW1f5dUFW2jGyxnf6BEk0UAEf2g3r+4lcQTa9Pdr+ZMOR7tfu6E2ffJKLltXk8/lmHa6Dm5ycLAKBQEQHWl+ry9RzRv+9YcMG1Pm/X/e/Dv68W/PQf3FP5O+D8+2QjvHBNEL9e+ScLldf21KfruNg/boMfU2knFZ1R65th3PkWJoUD/BVdrN2txPWQgbJyYEvTbBj6WV7vDYQOKKk1qEJ2brNBxdDS6J660msJ25kcrYIph8+2VsWyheLmjElOSWCY+vf9UOlReD7sEmvF2DrNh267uD9LYvr0GJoWawt7T/CIm1ZNJGF3XoxH1yweiF+qd6W6/T5Vkn7kXI0NkfoT3sc8uPVpja7eVseWC34tDwQ2/jgaks9x6tP3/tytDG9p5nX766vIqFDRI9qaPS9raOkDyviqPdrIpyGhgZn+fLvnlv8vR/E4whAOzTCx7F3XlEeAh4CHgIeAh4C7RgBzwi348HxmuYh4CHgIeAh0LER8Ixwxx5fr3ceAh4CHgIeAu0YAc8It+PB8ZrmIeAh4CHgIdCxEfCMcMceX693HgIeAh4CHgLtGAHPCLfjwfGa5iHgIeAh4CHQsRHwjHDHHl+vdx4CHgIeAh4C7RgBzwi348HxmuYh4CHgIeAh0LER8Ixwxx5fr3ceAh4CHgIeAu0YAc8It+PB8ZrmIeAh4CHgIdCxEfCMcMceX693HgIeAh4CHgLtGAHPCLfjwfGa5iHgIeAh4CHQsRHwjHDHHl+vdx4CHgIeAh4C7RgBzwi348HxmuYh4CHgIeAh0LER8Ixwxx5fr3ceAh4CHgIeAu0YAc8It+PB8ZrmIeAh4CHgIdCxEfg/PacA0PRTuDEAAAAASUVORK5CYII=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ChangeAspect="1" noChangeArrowheads="1"/>
        </xdr:cNvSpPr>
      </xdr:nvSpPr>
      <xdr:spPr bwMode="auto">
        <a:xfrm>
          <a:off x="26670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122464</xdr:colOff>
      <xdr:row>0</xdr:row>
      <xdr:rowOff>193525</xdr:rowOff>
    </xdr:from>
    <xdr:to>
      <xdr:col>3</xdr:col>
      <xdr:colOff>1344462</xdr:colOff>
      <xdr:row>3</xdr:row>
      <xdr:rowOff>133049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3" y="193525"/>
          <a:ext cx="7073069" cy="687917"/>
        </a:xfrm>
        <a:prstGeom prst="rect">
          <a:avLst/>
        </a:prstGeom>
      </xdr:spPr>
    </xdr:pic>
    <xdr:clientData/>
  </xdr:twoCellAnchor>
  <xdr:twoCellAnchor editAs="oneCell">
    <xdr:from>
      <xdr:col>11</xdr:col>
      <xdr:colOff>490613</xdr:colOff>
      <xdr:row>4</xdr:row>
      <xdr:rowOff>131535</xdr:rowOff>
    </xdr:from>
    <xdr:to>
      <xdr:col>14</xdr:col>
      <xdr:colOff>84667</xdr:colOff>
      <xdr:row>5</xdr:row>
      <xdr:rowOff>1669396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89399" y="1070428"/>
          <a:ext cx="5690054" cy="17827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100693</xdr:rowOff>
    </xdr:to>
    <xdr:sp macro="" textlink="">
      <xdr:nvSpPr>
        <xdr:cNvPr id="2" name="AutoShape 1" descr="data:image/png;base64,iVBORw0KGgoAAAANSUhEUgAAAeEAAAA7CAYAAABMmDLzAAAAAXNSR0IArs4c6QAAIABJREFUeF7sXQd4VUX2P2fm3tfSG6GXFAhVFARBUURABUGKoaOIAoqUFXuPa/2761oQFQREikCCdMG2EhWkCEgvIQkhhABJSF7Kyyv3zpx/5kFYRJCmu4iZ7/MLvjt3Zu6Zufc3p/0GoapUSaBKAlUSqJJAlQSqJPA/kQD+T3qt6rRKAlUSqJJAlQSqJFAlAagC4apFUCWBKglUSaBKAlUS+B9JoAqE/0eCr+q2SgJVEqiSQJUEqiRQBcJVa6BKAlUSqJJAlQSqJPA/kkAVCP+PBF/VbZUEqiRQJYEqCVRJ4LID4aSkJEt5nTpWKCi4YmbnjSeeKAMAumIeqOpBLksJJLZrZy8LDZUrV670XpYD/PMNygYAHABcf76hV434MpRACAAUnz6uyw6Eb7r/wy5Ot3wAgF8RCx+RNJ/3yLBdKUm+U4Uffvu7wWgJGAOAKJm0q2sIIBC886TbooOF3coB5hQsvS/3D11Micn2MMPZEQmrS4xc5Fzc23mu/qr1fDva5I7uCLpTC+RfHp119xUxV+d67sv9+t9Gjx7o8Xh8Hik/nzFjhudyH++fYHz1AUC9m7v/BGOtGuLlLQEGAJ0B4KvLHoTjh04fV+ALeQuMK+S7zjQIQC0wJ6Wf+1Thh93xSV1mxUyQJgiizQwkAoHBBDwNjNUyQbzlI+hevmzkT3/k2grq/V6EJq0vAEFLYtrdzsX3Zp2rv9DEj1uiYFMZQLbbLBlTvnTsH7tRONeAqq77JfDi80n/lKYRdKyk+MX33nuvak4ufV00OAHCuy69qaoW/uISUCDcHQCWXf4gPOijcceMgHfAKL8y5oxp4OCFjpyUCb8A4fA7p9cBlNmEdAgM2R7ADch1KsyLKnBElYbpprjBFmH7/GhBpFnLtiXw0KKnCqHjDGvNhpEsd0qP/wgn8V/2WqbHcajIVwypSSYkJTHYCY4YqMEzU0YVR/b8v6CCErfbf62yJCbzIDM9tI4WV7orJdEI7TbjKgJvVHHAke9AaewdV2nBUT8Hh+eHlWel3nuqRoWQmKQHG7VbMoKJjNEhrmmj81PuPdJq5GQ9vUwEFge2KYMprY3TJ09dP1rEg+Lyc0p2BNvt9arf4tl0Wr3wwUnBAOFQOGdcSeX9ob0+DtWkFAVL7yuNHvqPgKMzHysHtV2pKn7jSY9bezSxW/HqkuJib2x8wighjWpFhc73fEZ5kc/wHZLcuqnKPH3Ri6UKhC9adFU3niYBBcLdAGB5FQifkID6iv9XbPHnAmGCHJ3KWvu/qNxKPIqVeQ+zLsRgAgE8SxLCK8zUzwEzvyDJuyDyIuDmyyFFlo3FIcZ4QOgHAmzA8GeL6XheOpx5htfyMAPsajK5iUnoxE1Y49EwybV0xNGI3h91AiEeF8AbEOJmMOU0ndNVROwaLxOv6JLFMIRHBUEUIh4EFJOKljywLPD26VEaowcYpz4AxAkhDgGXiAD7aCz31UPpe0QCa80A8hHh3cJouQSmjDoJxmGJ025gBj0upLQBshAG5AHTfLXw8we+iuw5PVACPU4kugNDjsSWmt6St0ralTiDt1RfiMh3oEAPIXVjkl4qKo3/GlJv/s+m4i/0vt9yww0xjoCA1naHI8Q0RAMNeRTXeaFheFlYWFgvAojwuFwpphAHAbFRuceTy4l+NgyDewzc9s333yitTvyFRHYpj1oFwpcivap7T5XAXxeEzwS2RABBVgkek4EhfwnGvzs4nwOEgUgASb/pEAF9hPAQAauPjL9rkOjPGERy1KdIw/sjcPYRCPkuIe5kLnk7OGgKMbYcBdZR1khg+GZRMU8KDaH3kcFgKbzTGOhOIvobIZtgAfrGBLmSgCQy9qYULAsBvUyHQRW+ivYkzceBWAMADCWQZQD4JAf88Vhd1+Dw/ba7CfEtQDlHEu7jiI8hw28MQRO5Rk+ChEaAbJKQ0JkRtZGIw0uW3v/FSY2257SeqOEHUtA2TpQiUI4HAmKSekpOoxHYGJT0mgQexDiNQsRXJPGpiHIdCdNxfM+EEeRjPYqvy1kFSUnyr/SOJ3XsqG3kvK/NFnCnbuGH3W5vuG7Rom26/sGszz77olv79jXjW7SYZrNa65lCjHnzvfdW9ejatZamaR+ahjwaGBiQbQijic/r/a7Q5Zq5evXqor+S/C7yWatA+CIFV3XbryTw1wRhSQAMENRfQAKmIp8kQs1gNzzU9XvYnl0LVmxrBGVe3X9dSvTXIThe93cp5wBhKaVLcvgMJKg+TQ3wfSnZNYA0ySC8izGI4kQfCIlDbKH6516nZzYyfl1RGGsQnlsehYG2RmCa9xCywRLYJ05L0KhQX8lkhtDRp5e3sQh7LBlyNTH2IWP4XQVYziUUTxe1PPxPSHqBAm9PidSszteRWDvJxRBbQMletyukCTOxPyKMZsT/LRGfRpQTSFBbqYshmpe5pQ6zAWgnAm4lgBcksUnFVx98JvznWokAMJmYnFSkhb0IKf38AWlhvafcgRJnSIavOK/KeSfs51qPI8JL0sBRqIkxAMwrLTCoOD/uYFhI5g4CWUooByCwRYhac2F6B/m4e62nWodDZzJ3/y5zdRk30qVTp66BVtsAXbMsbdmuzZrsjIz+7vLyDs2bNdvQqEWLBuFh4V02/vhjnWOFhXqra1vnBoWEfLN3z57l69eufSIkNHRRVI0as1d98YXVYbe/C4zNXNau3YK/2kbmIqa3CoQvQmhVt5xRAn89EFa4qyNC2waHocxrgb1HQsErGHhMDjfHH4YX+n0Ku7Jj4Y3PO8NBZwBYuQQrJ2gbkwMZ+eGQ4ww4Dt6XWs4FwiCznc7cWH83UU0IMotYWG0+HAEm/geE5fsE0DvAErKq3Cj5mAhu4lxcYxrwCjB2PZDcAci6AsJ8ZzX5YOhRPoUDdNDclqtMu7sZAVtNjKYR6WsYyOlE8m9FS0ZMUl0G9V4YwangDYasrcnEfdxkrRFxPJHcD4DNgLGNyMTTZGhPAhNNTI8xyBZkEabBZgOYaUB8FwC9wBBeObb4/pdDe03thYDTCPBjpx74HJwISKsEYWLs2aJF930Y3mPyw8DZG1KwCUzDUSTNPGaxDj2Wcs+h8N5Td5BErmmsp2maSwmp0PDpfV0r7j1yqdPxZ72/T8+ez9kt1tva33jjzk63dLo+IiKy/vxPP9Vr163D7uzTB8tKS3H+p59iQV4e9B88GOrHxMivVqw0t23dwnv26eMVhlGSnpHx4RdffHGLM69gs1lQ/krKDyvz/6zy+C+NuwqE/0uC/gt089cDYaXxVnMQvNL/M7BpBP9a0Rm25YaDSQDx1Yog0uEBSRqk5YVAsUcHDRC6Nc+GJ3svgMlfd4Xkn5qAx1QJRJe4PH4LhBlkSzAPOReNrH2yl45JWlhwnfuR4buGgESmQxSXNIkk9bGTWOXR+AyS2EEKszvTLRuF6VuOXFvCpPiQGH4nffwZpokRnGNHzaVA2GxGKNcByneEZs5Cn76WANZygpd9TDOYMD0a8nuJ03VCyH9ojN1LjIeQ4Z2DqN8DXFqk9I3jpF9PQI8Sw38SQB4D9iwQW4VMzJaALyKQFyT8AwH6EMkBhHyUc8l9MyufS4EwSDZFEH2NHGajpBeAMMFAebOG/EkmZTdA9qRUlnK0/APA+4lO7pcMDFgjEHeREMNLl426cpLHL3BZDRs0qE9ERMTb/QYNqtXmuuuwtKQE582eDYZhws233AKSJOzZtRtKSoqhYUICVK9RAzasXQeHc3Phrv79oW79erA/I0N89OGHfH9a2sjgQ4dmTNm06VcBdBc4rCu9ehUIX+kz/N97vr8eCCst1qEjDLl+LUQFeuDTtddARkEoaEwCEIJJDJgyUSs7MAJ4TQ7dmmfALS22wYpNrWBdZq1f+Ysvar7OAsIRd3xSS2pGGgAdLFo8ovFJMo/EZB7iKR7GOb5JxAcRE1GM6G3ToAHBjrLvXUbgZADWgTzGzWDlHwFQE5I8FZhowQilKdi/uIbXMIBONmm29QI2lUjfAscPixaFPhl6Z9E4AhiOhNWQ4VokUCDaniF1kEw+Dia7GRi7TxJt5EChBJBQ4UNPYihXS8KnEOgGQixiwGojg2U6WB73CuM6APEYEMYCg2NAOF+3eqfmpzx0UnM9oQm/R1J6CLlGiAYx+V5JkTYt1GEkoEaPALH2BNKKAKuFxfJcSZYvK7QO20SIeyToD5YuuufYRc3BFXBTQEBA9P1Dhz7R4eZOoxo0aOA4nHsIMtMzICwiHHRNB4vF4gfcwKAgME0TomtUB2dhERw+fBhaXt0SwqOiIP/oUfj6yy+/2bZly+ivv/9+3xUglj/6ES4ZhDc6GtcwhH4tIoYQ4AXFMUgDWcKUA+kBLb0hzKB8Hcr34XVwMnPgj374qvZ/Vwn8dUBYkorfIX/kszIvcybBqhG4fRw8As8aEa2CtUJsBph+vzCC2+AgSPmQOXB2CcGkZwHh+h2TbEXhdW5gQnqLloz44T/TTWhPnFnTQkaCQLZNeknXrZggPca20laHCwM2V2uma5ZQZ2HOj6GO2rVAEzEMzXSv1xJm09BGIbY9WC5rSSHDi6yfrwsr6hwoA/BaaeEHS1Pu2wvDPraF5UG80EQtZnqPQDVHFs83a5DFEqq7cJuLOx1osSegEEcArEC6jAabuad07shjjlunVLcE8HhpkI/rOgfTKC2yHtoDKWCG3F6/AVhFLErKt4ZY0k4n8FAgzAROJ41PFhxWoZuOOe3FaeBP3SIMvP3jSM0GTUAYjITYUvz5aCcQQdCdH7bnEsucNXHXqdHWv+vr8SdpLOnxx2v6pHwmJDT0/tDgEIvPNMHn84HP64XAoEA/EOu6Dk5nsf+vq7QUgoKD/f9W9Q4dyvmmzOd7dOLEiduqGNzOa9IvGYR/DLj6Fg3kGxIoAQF+QdhzrhEIL1pafJIz35bgvpEEEwjsIDBzHwj8fn+4a2F8PFQxo51LiJfP9b8GCPtMBk1qlILbq0GW0w46SpAnkkqV1nsuy7IfwP3leGCWz+DQNSEXfjoYAaVe3a85X3A5Cwif6OdEh79q2B8e5t9NHB/P8Z3F8XK2a6f+fqY6xx/sF234mzsREP6r/k7K4pS+T4zlVCmcPq6Tbf5CVMc1YTaDGL5QtGj4+yeGcZpAKyfgVHmc6bcLnoU/1Q1DEhPjvF5vd58hbEHBYV97pXdrSkqKfyfYrmnT8Gvatx9RLbr6+OCgoBqGYYAjIAAQkfLz8vzuk7DwCFQAHBIS4ven5OTkgKvc9b6rtPSfU2fNUmQsfrkHAkTddNtttxQVFUHhoUM7A6Kj92yqMlGfulYuGYQ3BLS4DYlN1BmLMy8wvZ15GcR8krUouLG3CyAG+AdmAklJxULSBospk/AG97rzWdyD+vSpZ3AeyRgjKWVucnLy0cTExC6apkXPmzdv1vm0cXqdxMREuwbQTlF7zk1J+fpsbfTo0SPSZrPFqL5N0yxljB1ISUn5BW/CxfT/e96TmJjYkjHWxm63J8+YMcPPGti/f///Y4zNadSo0Y6kS8/GuPJB2BAM2jXIh2f7LIYStwNeXXI77DgUDhq/IAvQyXk1BIcezbPh2X6fwA/b28I/V3aAfJf1woH4N0H491xGl3dbYT2ndieU04DzV5wtDk6qisw983w1adKkbkJM3EsOh32wxhgIKb7duSv90c07NivttbJoD48e/VZwSOgYrmkUFBiIuq6T1aZSsBl43W40TBO8Ph9xRExPz/hm797dY1atWbO3soG2cXHB9sjISWEREZ2FlMJZWJjvBei3fv36KjP1f+R8ySC8PuCqW1WQpYYs/mJAOG7Ggc+CErxdkTBIWevUJkv9RwRkmpTHuLyXf17+JSYpv9pZC/bv338SEPUhIh8iljOi0ZKx7iREy+QFC24ZOXKkbrVa2cSJE/3adVJSEtu5c6dSEixNmzb1ng5C6vq+bdtqGpo2RtVJTk6ekJiYyGvXrm156623FMHPyQ32wIED7yEppwDRUSmljkQL7EFBjylq1aTERMvOnTshZdeuSisBS0xMtKpc9pSUFCMpKemk7qTGk5KSQklJSZCbm6s4vWHKlCkn4xqGDRtms1gs4sRvCvRo7NixloiICJGamgp2u52vWLFCPb9/bK1atdIjmjSxfDVrlmvQoEHdhJSJCPDMvHnzcocMGNDeBBipadpTs2fPPpyUlKTt3LlT3WdJSUn5xfOd55f3ygdhUzCIjSqHUZ2+hYJSB8xc3Q6OltqAs4vQXtWGUyI0jy6HMd2WwprdLWDRzw2h3McvPFDr7CCMYXd8NBoYFBctHTH7NycyiVjYuqnNmA27S6LVJ83XiUmWUG/16zTU2gjT+KLo8wd3nKmd2onJ9nJv8Q3EqVrRoty5AMdzbB09J9bUKSCB6yKtcOGInPNZTKG9PqjPmOUWkLK2P/+LCBHBhhJXFiwekXq2NsIHzw4mn1HPgNIjZSnjqqJyzyKo0aNHB6JhPGuxWJ7gjIPXXb4wKDBwzKtvv503cuTIq2pVr17Pa5rlruLSLogwMDo6OrpRo0Y8NDQUPF4PMM79PmKvxwMZ+9Jof+b+UoNgcWRY+Apu4eUHDhww8wsL1y5evNg5YezYd0yvdzgwFgiIP+gOx9A333zzwPmsg8o69evXr56VleX3/d9+++3WvL17bW6bTdjtdq/L5Qres2eP34/fsWNH7fDhw/bw8HDTevgweU0TiyyWOiGMHSliLMg0Tc68Xmmz2VBarUVerzdMkTZbiUqciNYAREt47dpHUlNTZaNGjQL27NlT9uKLL2LyzJm1EdHiJsrPzMz8FTn+hTzLGepeMgivc7TsZmUw0QIsphKEFcuMOINWrAOC+lJXFqUJ152etSyomacTShYgT4NZxgAMUxSBgFv0duVb8OxMcgqEZwCAVvHfy0g0BQAyVGwHCdE6MDi4W3l5+VQAiDZN88eCgoI3oqOjnyAhmhBiDSZl6vzPPnvcP66kJNZ/9+6WRPQKSBlIiCWIuNvlcr0SEBDwMmOsqZRyeXJy8puVQDywf/+xFcGcowXnA1HKbkg0DAAmSClNJHoMAHIJ8c2A/Pw9rqiosQBwD5NyFSB+CZwrf/o3hmHU0zQtgTF2UEqp+qjDOQ8iosnp6emL42NiBkjEoYiYb3D+nE2Idj4h2iBiggbwT8F5BxSiKxGtJcRXbQB2k+gVgdhKEr3HOT+EUt4tAB5CxIZE9DwAhDPG3pg/f/68/omJXyPiESJqDoxNlVJOSUlJuRD3wpUPwgpqHdrxpc0ZgiERvObZfcDnejnVrjPcboLLx8FuEVDm4/4c4wsuZwVhwpA7p2UjYbZz6X3X/2a7Iyfr4fk4FECfQtLzf0VLHnxG1Y9KnBToMy1PMtDHE/pGOxeOPKNZKaDnR9G6pFcrTCvxDLC7ooAM6T4nDLTyR4HwagIYV7L0/vTzebaQPtM6I7F3GMj6JGU2IhhAEEyArxUtuX/yOdpQAry4XdH5DO4KqDN27NjYjh07/l9MvXp9BREUHju25UBa2rgR48Zt+/LLL9/v0KFDP7fbDV6vl3Zu365Ysni9Bg38rpaNGzZAaFgYxDeMB6/XB0pLPrB/v8w7chTiGjWkiMhIWPvDDyW5hw7d+sDYsek/fPfdUqvV2kGqfvILSj3lrvZ9Bgw440bubKKNb9DgB0L8sHbduvOP5OQ868dNxAMcYJ0iDSGAf+/LzJzbOCYmXgD0ZQAHiMglAVQqHDGAnwRiE0bUkAHUIaKNxPnPjGiglHIzIm4VAPdwxnb5WcA4T9YR7zWIPuMA7U2i1oyIUIijGucLdmVmZv+Oy+CSQXiTvcV1JsKTACwWEVS+hSSgaohUHQG1ypfhBJ9BFoEsxhOuJ+FmWsKsrK+CE3x3MomxoAPI0+LZGQfw+ehLS35ZH+wBZ+P69YNwBWDVQMTZQoiHOedrAcArpWxVvXr1LocPH/5MQ7QR4tWSaDBj7B4SogUwprjrb9U0rcmnn35aNHDgwEghxJtE1JgBLASAIcDYapByNyI+R4g/ElETMs3xKQsXfq7mYmD//qMF0QsVm6VXAeAqkP5vRzIgKk4Bu9oEqnVQwa38k5ByJBL9gCojgsiDAB1B0z5DonhCbEVE+4ioJwqxjmlapCAKZYwtl1IqLd9giM2AaCYnMiXnw4BoK9O0p3xS9mVS3swZu15I2R2IRgCiHYm2cca2EmMaIxovAMYgwExJ9JWU0ocAA2x2+3WmaW6QprlFacIVPAg1NIul7Zw5cy4kSO4vAMIVjBHK6+u3NJww21zqy6girI+bfhSY04VrwWoAvw3CWUiQ7Vx6fwf/WEdO1qEoDCsJLk6Ov9VkPbw2GwKI00GaLxcufeA5dS166MwAb6nnSQQ2AVCOLFo0co6/jeN0kQhJSRySkkz1W0gea8FMiC5aPmKFujey58SaPrLfwgTf7lxxr1pcAJDMExMBUlL6CUhM5pCyq+Ib8UtmqpBeU29hQNOAcKvVzsfXCvYdynHbLUc9NgNA+S2bcoCdAlJSRMeOq7TUhmkIU0aakJjCoOkuNaYKRSCJASWp6VKThZCYop/6zB2TVmmpSfkEsIug403sVxSVSas02JlPoMZ5Smk1cqO+qShTnv77pa6D/+b9iZ0TQyLqBD3Hde0RtZgN01xm8/Gx786a4lq3bt2ktm3b9ncWFcGqb1fBx9OmQaOERjDqwQchLj4eNm/cCOFh4ZCTewiCAoPA5/PC/HlzITcnFzp0vAmaN28OzqIip9ftvu2ugQPXjxkxYopE7I8ADsMwtnL09vtg+qeZF/K8cXFxP4EQGRwgG4gCpaap6PZ0DrBKSvm8FEIB7nSd8ww6/uHLAKIySdQHOf8oKDT0m02bNkFcvXqtuaYN2JuRMaFhTMytIGVnjWgWEnlNzt8UAB+glEPDdf0+53Ht6VuJOMTt8YzJycmRcfXr36YxduOezMxHLmT856h7ySC8EVrpPvAEBQWgrvrS7UZ5scv+IDH5uIY8Qp7YkzqQQRmJURbJlnMmTEYS1QGKdZOzjeAG4hpJ2IGI7kbG6p3OuIsakCmxvX5NyfqzaMPHQRigM5NyBzGWK73ed5jVOhykvEYCTKgAw/9jUq4DzgdxTXtdCNGGhDjKNG0SSbnDarPFzJw589jgwYNrG4YxnQGs4br+ljCMt04AoYeI2hDRDESsIaVcumDBAv+JQQMGDHiApHwbEXcCQENTiOeIaLemaWrTrnzJ6rSeQsZYPYZYg4qLB3/6+edFffv2bc05f1pKOZsBxDDOWxPAXillMzVeDlBdIo5HxGwpZX3G2F7TNJFznsEQ60iiWoZhPBMYGBjsdbsfEUS5Gud3c8bGCymfZ1K+ZSJOVRrtgAEDepIQzyHAh0zT3tZ0vVV2TExm9K5d6kN0JwIsk4wN1Yk0AfB/Xq/32pYtW5ZcgK/4ygZhBZY6U8xYCIYg4PzcQVjn+6KqtjVUEdMMfFJcOJPWuUAY4KDpK+9t0e1Pg4CaYMGKFFra7lw84qULBWGJ5lrw8VeA4X4OVFPxhTFOCwqK9G8igozhwFkNazXxmu+IVscA33jUeA3wQSFYYIlz4chlYT2n9CcJXQjxMEMRj8APEspPipaM2l45luMgDB+ClC7iMBOAOUEScWH5SupmAzLEvRxxzrFlI76N6DV9DAiK92likgVYb1OQyg8rZQTtkcEcZa4gnd8BQLUQqIiEOb1o+UOrI3pPe0VKUYdACgAtCAi3M8P6VuHKISWh3aaPQ4u4gQiQS/b5sdKDswOD6jfSmDGSI9Y2ATxMyDVFpfFT/qz80h++8874WvXqva1pGmRmZk5/aNy4BwEgZN26dRMVCG/YsB6mvD8Z0tL2QHFxMYx+aAyMGv0gbNm8GQICAuCzlAWQnZ0NVl2HH1b/ANWiq0NcbBz07tsbTCGceYcP3z7k3nvXzZk+/eHIGjUed5e7qm9ct37u3p1ZE1JWpFwQIUrDuLhvmc/3mOD8dgaQAojjiLGDGuIqYRjPM8N4SVos9xNj61HKeGQsAwGcPp9vp6ZpvSo2Abv3ZWZ+1igmpjUCDNqTmTmhcUxMdxOgj464gEzzqOD8nxLge8Ut4wgMfN7rcj0phFjNOO+SlpHxqFqbDRs2vEqaZlJ6Zmbv8323z6PeRYMw7QiobrqhGRLU4SHGWmjo21sJkOsdV40ChJc0ZFGVZukA5FBGvn4HyrYv7Hcat7da65ACDGJtNwmpfcoQo5WlrrIwTWnI9BJjZS9hazhT7jcO7N//U0GkmaY5jnPudxFwovcEouKt/5Ah/gul/AA4H14R5fciACjt75DNZvuXFGIfAdSfO3duQffu3cNsNtsLuq7fSVJ+KQC6Msa+YUKsJ4DXQcrlwPkxwzQnLly40O/aGNS//3jG+T2mlI8JIR7jiNnA2BQhxN85YpAhxF5N07488TxPw/H+9jDEzBObxCgicgDiPsbYTyRlXxAiCxmLqrDiFQqi+X7NnYhxxGPI+fsgZScJUEtK+ZTO2CBllRFEq60WS19AHGmaZhciaoqc7wGfby9yfowxNl5DHO4T4gMJsJ8jegmxrdvtbh8YEJBGAKoPSUQTGWMDhBAjLBbLM8pnfB5r6coFYQWSgTr6ma7qRR6DLdm1YGduBPjEpRNtqIUebAVoXS8XGtc6DN/sbAjpBUEXxqR1HiAMHvMhsupPAJrfgeQ9GceOJmGX0iXDf/RP7vlowlKONDnP1JlttfC5tjPGkwnkaIaw122ad9t121uEPEaA50HdoOcIeXOBchKCvB5Ra0ZIT3BubVJhzP+78LgWIoPDgDCcSXz32LIRT50KwgjyXQa8iSDhQeURJvJpwAYLzoPQNKcR8r8VLRk+OaLvzDkgzBuk4RkC9sBHyPRdByRNRK0WSPONCnKRm5WBgQiSGeAgAqGbhvdma2D4Uml4WwswX+GSagJqgxnRKEkiGBjSfXT5AAAgAElEQVT/O0kxCYl5kLGxJLEfYxQrgMUxJrIq2LXGkYQ6oswXX/rvMX/KvOItGzePTWjS+F2VcvTjmtUzb7jppvsBILQShBfMT4Z33voXeDwecDqd0LN3b3j2+echOysLgkNCwGK1wEcfTobUVavgcO5haNe+HTRr1gzuvvde2J+Z6dy9c+ft944Yse7w4cNjoqKikjzl5RFzZ82as3716kemzp179Dw+KCerNIyJWecxzduzs7NLWsTGRngYewmlPIiI/yYhXrIUFiZ6AgPrMZvtTRJiKzCWjkTKjOcRnB9iPt8TadnZveLr12/LEQfv2b9/XHxMzB1cyut1KT9yWyw2JsQbXinH6gATGOfz/eeyEq2Qyn8HMA00LQeF6EdSlu/Lynr3Qsb/R2nCtCawmqHBRCS6Coke1tqVr6zsa6PjqgcqMiH/zpBFVWrCCoRdZA64tqzhAvRblH5dFBjLnwJnE2BiBUOdftKUzQBIwhcYWtoLz5y2hP3vuqunMtcmf/aZ3xLmD7zaurUrWSw1LJx/S0T3CMPwVGiePuT8B+Hz1Wa6XupyuX5y2GzKnPzuiYhmpVXHENEQJCJg7AhjLJ0xttFU9LlE9ZTGW1RUlPzVV1/5z6MdNGiQ0qpbOEtKZgUEBLRijLUwTXM5Y6wuA7iDAfg0zpdqdvsuj8dzh5Tyxgq/8H7O+UrT622IjLVFBYhSbpSaFsuI1GlEB4UQh3Vd/yYhIWHt1q1bb+a63pkBmBVj+FggRnOiUAD4jnMeCVL2Vi51BhDCdT1ZCFEqhOjDpGyEjH1XYQFII6JrS0pK5oUHBzcyhFDuIBvnXPm3v+l3112PI+eLpVS0++wWzvnXpmGsRsY6zJ8/P+081tyVC8L+iEHgMOG2VdC37QZ4c0UXWLDhGkAmzpmSdC7BqUXOiMMbA5fADQk74aHpQ2Fzds1z3fbL6+cCYWWOLuFdwkPKoyTabgEhxzCGzQWnu4sXjlAfnBMgTEMAtekEvteKFo9+Wv2szNG+Mu9TIOFvEtlwicZBTeBqBHiJrPAWePkn6iQdrsFQYcLfEGUjkvgmoPxYEn5cbA0ZGyZLupHAeYRyJgOZA1IbTQRDmC7ypIFzGcNdhc6cIZVHIZ4wR08BwHxCfB+ZLABCJFm6BjDoTibobZD4WOHy+6eG3zm1IggM2oIph5AOj6Ee2Esapc8LqSXrUg4GDZ8mgoeKLMFTQ8ySh7nE10mKXsjwdWWAII63OkOxMKxI7hYCvmEAV6mgCQBzBiAUA3FllnzLS563HV4LmRbWH1GOJWANdFOrmf8npbnctH79mGYtrpqoWzT44bvvZ97UqdN9ABC8cf3691q1aTNwzqxZ8I/XXweP16t8w9D9jjv8IKx8v5HVoiArKwumfPAB5B46BAdzcuDe4cNBBW51uqUzHD16xJmRlnbrPfffv+HAgQNja9eu/UK5yxUxZ9asORsvAoQbxcXdJwBmp6ene1tERwf4HA6lgThB1zO5YXQq3r//s1wAd0JsbDtTykCQskAIYTJNa8w4jybEDenp6euuatiwlluIFmkZGSvr16+fYEHsrgJhTCH26xZLjT379i2MrVOnqUXX6ykQ93G+1SpEAy8qohnkSlvzmOb3OTk5v2fqyyVowlGB4ClvYJpQ3VsG2wI7u05ubi4WhNU7TxsDnxOETzEEe6U27OfEF7SJl5fdgDfDqUePnvwWqchlFVkM8J8oahUs17BhQ5wyZYqZmJioBwQEsPpZWWZSaqpM6tiR7YyKIpUapyKnVZ1TUxxbtWqltW/fnkVERKgIZtWPVBHEubm5lpo1a/qS/G6n/yjrI0eO5JVRy6qeCrBLTU0VHTt2tEZFRamoZ3/EsRpTUFCQpVWrVmZSUpJqm69fv57n5eXJTZs2mf37978LTFP5dmc0bNp0Y1JSknomf35ljx497KWlpapdFc2NJ6Kp1YYGk5KS9NzcXCoqKlJ9qbFJ9Vxut9sSGxvrj/4+MUb/uEf26GFX6u2yZcvUuPx1p0yZ4t8cqefds2fPzSTlALfHM2Hp0qWl5wEKVy4Iq4cXkkG72EPQolYBfLe3Luw6Egb6RaYmnS5MlfrUo8V+CLG74YudMeAstx73O59vORcIAxwEAwYzjT4ljqFkyv2MYRfJYKBz0QgV+OCPSAzfVKMzWmxfCq/vR91+6Nb8lBdcwT1nxzLmmc+Q1xNCDGRglhOwbxmJJxhap0mO04hECzTZvcThIUCZQCTeRWTTAOHNokUjnwzp/VEXELCQAD7jHPYh4T3SxERNF26TcDYAZkfWKR+cPnGcP3Wh0idMgBstkh7KWzri5MclvNe0+0DKN5Fpfzu2+N4Z4XdOmQuAbcGkIaDDM4IwxrTQQFfKyK2hPSe/wLjlBQSz77FFIxaG9frowYrTm94GQcMqaMyeV+5QYNhNRW2H3/lRFiBukhJaEEA1jcE/JKdjKJndBGMXSmky0t4EgkJACCPApgE8ovqhRX3+jJqw/vFHHz0dFBScdOTIYTiUnZOdtm/v6u3bdhz7x9v/ur5nr17XfLlyJSxeuBB2797tJ+G4f8QIGDB4MOzesRNU8JXTWQRHDh+G4KBg+PCD9yH74EGIi4uDRx9/AvIK8l2fzVswd8eOLUaDBg3at7z66ibVq1fXt/388+dpB/ZNmD9/0fns6k9d/acH26nUEaV0VB5Idkpu+i9eGl6zZk1Lbm6uAs1T6/jvi4uLs6Snp8uOFR/m1OPX/R/TEy2c+gKq/tQH7lSQON+381z1LhqE/YB5wit2up/2UkBYbA56lUyYwJgKHD8+fBUlLQStPegq69TgzCCMiYmJJwOv8/PzsWPHjgo0Ly5/8xSpqYj4yMhIbdasWX6t948qCrizsrK0wsJCfypVSkpK2aBBg4IrgsHEBQZI/S5DHDp0aADnXKg0q/Ns8MoG4fMUwv+m2m+C8NSDDDBHAkzVmDZZSPfDjHgUMO1pIeVT3LB9qPygauCOW2fVsNi8qYyzeBLmBgn8Z0TZhmnWa6TXs4HlObrIGqXXgMRvGcCjYPimgs3xMQFritIcLoiPYRwaCp94hnN6HxAPCE0fpZnGEAn4KAG8xJFZieEQQtlPM3zlglvmIMCB4JCcwVkzkvyLLaTPlM4M2BQizOdA76OAAkloIzJ/As5vAKL3JcEHiGIlMv1tIAoGMu5Brj8jBYUITveWLhqZFtJjWlfkMBNJfomS3pDAXiROdzCS1wLyj4FkDWWeFCSVOfojAvGalBDPEAehxPG6qX1p6mY8MCFN4KM5QTdirAtI8zEE7E6SOjqX5VYwkV36h+a/tXCaxcc3bn711Un16tTp4S5320NCQyEysppn+/atntWrf3CMHjPGMmb8eFi6aDFMmjgRcg7lgCLrGDhoEPTtexek79sHhmnA1ddcA5pFh09nzoLvv/8eDmRlwTPPPQdDhw2Dr7/6CubMnCU456Xh4eFaUIDD0bhpM7bi8+VSGMZWKcTjuQsXpqYeB7Vzlri4uNq6lHaTcxHsch3ZlJtbnpCQEMENI0zdvDMjY78C0FatWjmKi4s1TdOUxlVyghQEY2NjozIyMgrj69ata9F15dPzbEtPV+lyrGHDhuFpaWkFiQD857i48CHp6ccWxMU1KJeSWbzeQrBaI9xCGEG6zqRpuux2Owoiq72s7OjanBxfXFxcQO3atctVjmjDhg1Dw6T0rU9Pv5CI1gsCYUqubS+NKg5wBIprhcBDlmzXTlSnfZ9WLhaEVxFoHTYErQIG7fH4xuM4CHMAQ8iZut01Apv9mpWrV69eoTarVUUmC0kqLgP4qYFT55zks1To06dPPcbYu4yxw3l5eX9LTU09X0C64C4HDBjQocIcfQcjWjw3JWVt7969IyyMPYeMrZ2XknLcYnh5l78OCPtpJ/27wwvQVs8yeWqnKQQHziuOKLgQ7ffU9n4bhLcxYodM9L7CUZ8DAHkAmIVEN5HEHQKtD5QuHXqcYEEd7BBSq10Ff1QSAjYnAjsClQLKjWBqbxQtv2912J0fdZAkFjIBL2iO8JnCLHlPEjbhpm+MZJb7iFMTDUU/YcDNEvkTHKQdgPkE0jIfh0lWYEqT7WmQNoxTuZtzXZmdD0Z43CPTVx7XhAN7T7+JA73GpLxanRLpDxpnml2SmUQgZ3Piz0qCTkByO3KMA0InEzBOcHpMue+JfGNLlj6UrqKiw+6c/gSBHExAnAFXxLqzipcMfy201/T1SLIlIdsCJKOlpGyp4UjdsLik5nmDE7tOIuQhICND/h00ikXCR4jBPr/WYcJVxPBbpyVk8K8izS/jF/Xqpk3vCg4OntO4SWPLTTd3otjYONy+5efvU7/+dur3a1fXfee994bcfMstCc889RQsXbzYD7YqMEuph926d4fOXbr6KSrT09OhrKxUmcwgOro6LF+2FNq2bQtPPP0MbNyw3vfRlMnTCvLyvx738MM9oqKiEj1uT+DyZUuFMAXLyT7w/La0tLd37dpVdj6iimvQYKXOmEot8TAAr4dokkXTVC5qXkV0tHQbxiRlIk6Ii7uVAGqp81MQsXDvvn3/aFe7tr3Qbv+XKeULOsBMhvi9IDKFpu3RysrWkM32/N6MjPFxcXFR3DBeNTXtHQQYD1Ju0TjfB0RdJFECQ/wOAAqQMZW/WgxEOabLtVgPDOxpAKSqDCYmxNMqLWdPRsZH5/NcJ+pcGAj/bKsvfPqzUspenOMHzGRvYfuSwvMF4ZJy6ttObD5u/TqtlK2rFm2Vrke5BR8CwJOmaD8IWwBEOQzjB0tnnwn0VTCVw+H4SOXwAkBdAFhqmuYCXdcPG4bhtlgsYVarVfljb5CGQVYpf3CaZpnD4eiCiMVEFM7c7jVOw3AGWK03cE0LN4m2a5p2AwJMIYBJKgDKarU2NE2zBRHtnD9//k+JiYl1GVFTnfNcE9EmhAgDTRMoBFlMs9DLeYymaWlBQUG7S0pKrgIAxaGfsW3bto39+vUz09LSrq4YZzNE3MI5jzJNswdxnpIyd+6a/nfdNR45v5YAJs6fP3+d8jv7fL5QRhRk1bS9Pfr23d2v3y+zJy5g3v+Iqlc+CKsPkQLgemFu8BgaHHXpwC8WOE9MgSkZtKxZBJkFQeAyFFHHRQD7bzBmBd0xtQfTyVW86FBqaO+6HaSQ9pJysTbUrnck1A4VLx266VeUkb0WhwRDfjvkPAgEHZOleVtK//1UoapXPTE5qkwU36Ry30qLcjODQmq2QeQhQaXahtJAEaeCe0pyjG+hx2EK/LluQ47UjJmQWxQZsxFmfOcL7V2nuSStJnPKtVpwnjB4+HVcY2WFTQ+ur2S4Cuw9sxoTvmvAAqEqjFuJiiTXOefbij67Z3tY4uQ6JLClMPQ0YBCFqBL63RvIqzUFTloZlvwES5847kNJTObBHuc1XGfxwgfpJfbg7erow/CeU7YQMgsQvmIy02Upsf107Nt7lIuGwm+fHSTs3jbM9EWDgK1F1x7dA6k3QVhIelciLPNKPcPKzTYmGHvLloza/Uv5/RHv1u/X5t0DB7bIzT349o03dbr5kcceB6vNqrTeA4s+WzRh1vxPv926deukFi1aDFq4YAFk7NsH117bBg7lHoJDOTlgGia0a98eylwuKC52gsPugGuvawu169SBj6dOhejoaOjes6fKJS5MS0/v+uXChcag++57/foOHToLw9CVj3nP7j0mctZlweLFZyVdOf1p42JjV3u83p45OTnFcfXrP65zvsckGqTOlDaJvPv371+t5q1RXNxdSFRfAjQ1iTQk+r5OvXofHzl4cLFXyvs0gL/v279/dGxsbE1G9BpHfEsCPJGWkdGvSf361U1Nm1kBEC8wzu+rSIx9IS0nJzeuTp0YTdcf3pOZOT4hJiZWIj6FRBsIsYlFypdNxoYKxr5R/nQUIqni2M+v00JC/gnnT815YSC8MShSIg0wTerBpTlJa+ddeqbVcSZN2CY52NsUP1XvpYKj3EaWSs+tAIGoQQQK6KACNoH+Y4b2A7CKRBLimOEqb+m4Gc5KuJOYmGjRGHteAvQ9evRo86uvvlr5SL+ucB8FAWO7pZTvVcR3vQCIkSjlZmaxvCJNc6+QcgsyVgukTAHGkivydecQ0VfI1RGmUJOkfIQxpo5a/UZK6ecvICK1YVeUj0Eq5xYRVZ7vYUk0TAJko5oPgEPAWH0p5UYAeFpnrJNQ14lYRc7uyyjlMQbwd0CsA4jzGUAaAtwq1b+J6hpS9kPEIJByhyB6x6Jpj0gpWwJikCTazBh7+DwDpn6/F/i3W7ryQdgUHJrXKoAJ3b6CUrcd3vmqI2Tknzg16SLEbJgcOiVkw5O9FsF3O6+CyaltL9wf7H9LNHDwQkeO/6CC00uSWvcqtOx4vqy/qH+f+vuZBq/04RcRkirvPaVOUsW9J4MVTm3zVxzMKmf3tDZOr3M23uYT/Z86tP+MpeI5FNWcCpg46eo77flOvfHXzxLec+oWQNIkanc4Fx+oIF843aRcec/JoIxTOK0r5XfqtYtYAP+DW/bt22cdMWxY83uGDXt88N13J7pcLhVgRet+/DFFSP56xy4dJzSKjx+iyDqEkCClCfl5BeCw2yE9fR8EOALg6NGj/v+PiY2B6jVr+qOllbYsTBOUeXv79u3OI3l57Q9lZT0UH99w1IgHH9RCgoNg0ruTNu3avm2StGjJF+Lfaxgb+71EvCM9Pb0koX79W0HXm6soUyJapCgS92VmLlY+4oT4+L5AVE+RPBDRFCIaSgA/ccQ+PqIHKig6k/ZlZDyotONjuv5PRrRUkS2kZWQM9IMwwLS0rKw7GtavfzdyXlez2SaR2x1oIj6WlpExtllcXKyP6CUhZYYmpc0SHPyqz+VSebWZppQdEbEVAmQzKWfv2b/fn796HuWCQLhwY1iIK7rIVzs7MAgKytx4J5wxYOdMIMx9DKJGFCyrOdTZBhhFAB2HYQJi3OI/UJWRijU9TQ9gOoH0wXj2c9kHOOqM6Un+x1TR0BWWkaQKLTVx/vz5jRXFo8fjWSOlzKsAzac45xEkhAp0jALEaJ9hdLFaLNukaT7ONK0FALSQRCod7AsU4lMOME8y5jClfN/C+X1eIRI1xqpJgPFMymcIsS5yPhuIXiOAIYhYvyJ+7DnTMN7VOL+DEPMBUfXfSwC8pSHWYUT9/dYMgE/8QC5EbaaCTHW9BIRo62faQtwgGWsNUv5oCPGVzvmHADCvworSSSJmV6RgqXzjzpzzx+bNm3fKwTjnMdt/bJUrH4R9JofWdfPhke5fQ2FpALz95U2QURBy0dzRPsGgS6N8GN9tGfyU1hjeT70GityWKu7oP3ah+luP6DV5s5ScgxQ9ipaP+j0ZkP4Lo7/0Ltb+sGZcQX7+O8uWL4HMjP0QEhH+3p6tW9959KmnXjx44MCgkLAwf1S0ECYU5B8DKUzofddd8F1qKpSVlsH1N1wPWVn7ISg4BMLCwmDH9u1Qs2ZNiI2LgwP79zvdLteNe9PSbtiybdvL1aKqhXft2gVKi4rmFbnd45OSkvIu5AniYmN/snJ+v88wQgBxLCN6ViK+rDH2muHzeWtnZ+9V/uVGcXGJQFRfsSnZdP3vrtJSk1utLwFihGazjRA+37sWxCc9QnSVRI0DS0recAcHT64g9ngUNa2hMIwuOufvCqLqyFhPNM2Fpq4f5FI+uzcz84GEmJiGFRSKE6TH8yFYLN2R82wQIhiJuGJa4py/4xPieo5YIy0z059dcB7lgkD4PNrzVzkbCFd/MP+L6oOc1zELhJ6MYT6xlT01L9i/VVcc0oxAGDSdh7j+hglnBvzKMZ0A4RellInJyckJCoTdbvcqAJh19OjR6dUiI+dLgAKmyDAAJhDRLZqmbZBSduaINxLRXUXFxd2DgoIe0hQIIroM03xPY2wWIfZBokeAsWCfzzfEYrG8BgCKUGMqSHl/8oIFNw4YMGAgED2OUj4oGRtJRMeIaFkFzeRDcJxF7WpEVHwErRmAYt9S7F/RpsXyRLkQpUFS3gJC3ANEmwTi9Yi4QtO05YZhzMLj2vFtxNhKKWUmAxjLEV/6NDlZ5ZZfLuXKB2HFahVk80Gg1QApGZS4LeAW7ILYrvyx7oodC8n/NyLACxZm+m0+BWXW35m28nJZG5ffOEJ6TmutwoLCyg/uyEo9HhD2VyjfLPkmeu6CWaP2paePMoVZMyGhESQ0bLg8bfPuB6cunOP54vPP39uxfXv/yKgoKHeXg+kzoNzl8puge9x5J6z98UcIDQ2Dq69uCUuXLAGbzQYWqxX2Z2RAcXEJtG7TBqKjqzk1zm/bsmPHTw3q1Xv1+1WrRqenpweZQpTExsT8EF+79sPP/eMf532IQ+OGDe8WPp9XEPmYxbJ/3759W5s1btzZ9HqD1Zx5pPw8KyvLE6sc3KYZZAUINV2ujXsLCspia9eOtdjtjQpLSlLDAgOHkJTHKggdXKVu9+a8vLyCRjExV5vH2ZE8JpHK99S50niEcFodjhUiL8/K7faWuw4e/KFu3bphDoulxZ709DV169ata9P1RobXe4gxplsQafeBAz/Xr18/WgOoXxtgS2pW1vmsq4sCYdcPjlYQAIcDrinPPdO6PRsIRz+YvzJ6oLOdpkPo6TzRJw9uOBEibprSB4Sva7XK3sE68Cu/8+n9Kr/4wIEDnycpe81PTr567Nix1qNHj37JGJuh4hCKnU614WlHiAUgZXXkvCcQ/Sg576YTXS+O52G/Cpy/jkQmMbbW8Pk+0TmfSehn84rniNMqTMsqz7jINM1XdcYiTKIhKSkpXQYMGNCfhHi04tp4ABhORPlEtBwAHqigvkwnoq4q5AQRq1cwZ32smLSEEK9wxmqTaS4SiGmc804AMAOkjCWA+5ExBxGtJyLFU/1SxSlIK6SU+xFRgfzrKSkpyhVyuZQrH4QrJa3As/I8YfVbnRC3359b6LYcN/qeqKjYtRTYVuY8+OkpJUJMRJn/tKRSr+I6Bz8L10UdYVg5oKpTlC6Xl+CyH8fQgQM7HT5yZFJ0tej4u4cN49dc0xL27U37pP2NNyqyjrAVy5ZN3LVjR//wqChQJmkFwoqww+NxQ0xsLISGhEKdunVh7Zo1sHXLFqgfEwPl5S4/oYfValWnyEC9evWcUZGRt/fs29dP1hEYGJi0fdu2iORP55Vu3rwpsHXrNsPffPetOYh4JualM8lQvUIqTUhFAZ+aalT5ap2aBnOmFKOTb8qJf1SmNlXeV9l+ZbS2ejH9famo6ZRfsktVpkv5zben5sSeNjbV1fkEeFwQCLtWO2padD0BUTxOiN96fDQj8FDZsdODpc6qCY8+8mX1ISXXMQuGnEzyUgZpP2EB+AipXJSDIC/7yRICL4Mo3XAWhqwzrvXK4wxTUlI2Kc14+/btzSwWy9G5c+ceVccNBtntzRXxCRhGWKnHs8Nqtbb0+XzbHYihJES4PTJyr9vtbi6ltJaVlW0zDAMjIyPjjxw5siUqSpFXQQPGWIzb7c5cunRp5pA+faLdphn12dKl2xITE6M457UVpSR5PNFSCKPY6y202Wy1bDZbvmmaEcokrkBcCHEsJSUlK7Fnz1gtIKABImbY7Xan0+msERoaejjX4XBF5uc3F1KGOsvKdqxYsSKvb9++zRhjx+x2u6e0tLSGx+PJXrly5YVEwv/R34e/DghXSlIdtlA9UMDDt38FJBnMXNMe9uUrtivyB3BZGfr/Eh6PfLYwBm0bHIZRnb+GxRvawvLtceAxFFBf4tycBYSTE5N5KqTa3095/9QoVJXPF1xxLJg6meR8PhK/NTg2cuDAcLemsYMHYwtTU3+RPH+JD/XH3Z6YmBgY4g0JYMEeZpoW3Lpva36MJUarHlpdTlw5UZ1a4pfL8OHDg+rWrauS7C/kJJM/buC/Q8v/+vvrzXPzjj7StHnTG3v3v6t+UEAgrl6zZuZNHY8zZp0JhN3ucggKCvKfGexxe6DLrV0hLS3NnyfsLneDOiu4rKwMut56q59JS2PMGRoa6gfhgwcPjq1Ro8YLZSUlEfNmf7pqzdo1jcPCwvq++/77x5nazlFqtmrlCC4ubrM7Pf272JiYOGaauiUwMJ2Xl7fzEjmYrsuKlKdyjnjEYMyZnp6e37hx43oWIUyfEGHIebRBdGzfvn3bWsTF1fRyrgu3284tlnjgfI9mmsJrmsHpBw5sblq7drhX11un79//dVxcXIxiOlLBFFYhMnccOLD7XGO9yOsXBMK0Aqwi0vEmAXuAMdgmiZ7QPnf9+/RjBs8EwrrJIGJgwSfRIwqrc00GqoMeRDGPMLycgReFWYIF5emWfSWpgWHO7VYzUrJxcWXbLsh1cIY863MdqHLqpqZy43LqRgoVaUePHj3oxDF/0LRpU1LHDE6ePNk88Q07tY+ztVe58QKVz6zymBWRx2lzdra889NzzNVt53qui1wOl3TbXxOEwx0Cnu+zCOpFFMErS7rDT/tr+bXayEA33N48Ew4WBcH6/TXA7dPBEBo8dPNaGHTjd/DBl7fC0p+bgMdkfxgIDx80PEZI42lrsP2RKVOm+I9gUxGMVt36d0eg47XK3y5m2tVJJzryAQCsCVM7aEkHiMx/z5w799QzaS+m6fO+Z/DgwcFEFI2IRy8kmX7Y3UPGg2BNGTJDRUq6fOXPOzTHjciFCzQttTI5ftiQIU+T5F+WG+VbKg+8P+/BXaYVlcnwbyNHtu7YpUtS59tu6+ZwOGDt6jUzbzgHCFdos3A0Lw90TYOBgwfDt99+C4cOHoSs/fv97Fn16zeA5lc1h/DwCKUNO626fnvfAQNOgnB5WVnErBkzvli6dOnn3sLC2albtvgPNT9XUUFUeVbrW0T0tUbUQxLNqKCwXO/QtJ4SsTdjLB+EWI26Xk8KsXlfZua/G8fFPYgAJRJRnaZzVBC1lYgTKrimb2KMRRmGof5+IoRwWzi/Vql4P/IAABZQSURBVEjZXnL+IpOyHyB2RE3rC17vY4S4FhElqEAvgKVp+/dvONd4L+L6hYHw+qAIH5qdGWEsIsvghN9g29JfEcacMU8YOHis3qENXj20LOy6IhNagLm1WUJHb44+jtwYJohFIJN1rVyzqONZvWC+f6ys9qPdYKU/dfBSSmJioh2l7OU/gI4x9Jpm+qJFi9QpS79ZhgwZUsP3/+1deXwV1fU/59yZyXtZWEI+7AIhLCourAq4YdVaRBbrLzE7uGFtFUX9tdbaurRWW22Le1GUkNXwBFEU0FqNRZSqKMomZEUwQEIgQJL33szce365T8IvImJQ2qZx5q/kzcxdvvfeOXPPnPP9hkJXKoAPhBDxqJMVDeNTx3EmBoPBR9rIJPWlOpKTk8cBwHDLspYWFBS0SV71m9rZTs5//4ywfj3Sog59uu6B2CgJW/d0jnwnlhJhTP+98NjVc+H9siFw/9KLYce+mMgGKzGhHmJ9YdhV3yUShKV5qb/z8TU74enp00ch8XvA8ExOQe5MXY8OlpC2XCUsMSknJ6dNRPqaTm3v3mCvQCBPT1il3T6xlu8XklUvRbjYVOQyci/lYFnuwlydrvEvO+6eMMHY1bt33HubNzeMGjWqc7ghfDJauKWtfdENuzIz7UVmY6NU8I5AIauqq14b2Lefzj2ui7aD858IBCKeg6ysrOXE9GTi9sRld/+X7PLbCDx+/OHHN5508okPm1EWrF717oJxZ4/XO+H4V156+dFNG9enxCckHHJH651wxAjv2hVxOU+85BJ4e+XbsG3bZ6CkiqQr1dbuhtFjxkB8t3iI69RpX1xMzMQfp6S8W6O5o3v2vDvY2NTtufyC3A/+/s4vngi0bd619OW0pKTuYYDFkvnJzhUVC9dAJEKXhg4efIN03aqyyspXhg4adCMCrP20rOytE5OSrtUqSkB0qqtUkHRuqGHcyK57ERF1UVLqh3mTD7HAVipbaek4xFOZaCsDDEKligBxRGl5udZ71epLZyohrq6oqNAYHe/j2IzwerBAJ+5oF3m/+BiI3RM6EnnG15J1uO4VVcEhi1IOcke/CROMqKj6Ip+BUxnBUMCH3GOs2aJdvqopFF9wPpR8I7FKWlpaDyLqVlBQsOnC5ORO3YgGFBcXf6wbm5qaegIyVyilNiJio2TuZBjG7KKior/p+0zm3kEpN2i1oZkzZ2rSlcF2VNR2v+t2VuHwb9kw3mxOOfuBVhZvVlCa25yOdF1DU9PVPp/PtSxrKDPvLyws3Jqdnd0tHA53s5RySL9pFReX6/qzk5P7NIbDvXr377+upqbmIs0NTkR/dV23xjTNftHR0TvmzZt3TJzmx3siHIfyvn9GuAU0KSnyXVcTbuhdsHZBn9S9EcYkbYZ9TZ1hZWk/qA+akXOa/vKLwCwF+m3zuBxfY4SzU7NHMPFcBDgghHp1fl7BH7URViH1phVrTdOT7uqrrz5FhsMTgbnkkqlTP1z+4ssTWTll8wsLN8/MuPJ0h2AAMJQrdh9l5FeFab6gbLtXM1PJXWQY0wYMGKCltpi/EHnU3WEtRWaCmAKKqnOKcpZck3FNX1vYo1Apg5iMz2nny6/lvdaYlZXV3VBqokJlN4XdpX5/9yhwDgwRKLozOUhaX1OIPsx0NgOuyi3MfS87NTudDJ7MQGuQ8S2ly3SpMieQs3NGRsYYVnSuFPxJXV3dPzTVnXB4jKSIBJmicHj5/ECg9sqMjCUgeP783EKdY/mF6zkz+9faCDfawVxNV6d/m56VtZQVzv3s889WlJR880PouIzlv6mQ22666Yau3RLmCBJQV1sz78GH58zSCkI58555rLysNDVpyBDQ6Uv6m3CLEa6pqYl8H86aPh3e/PsbUFFZEaGq3F1TGwml/fzz7RHCDk2Usbu2dtIv7rxz9Z233j67c/eus+1guGfp5k8X1uyovm1ZSUmbXv5aQzE0KemVsJQZVVVVh3bQJw4Zcos2wqUVFS8MSUr6GSFu/bSsbOmQgQNnI/N2FGKkPs9EP4pGvC7IfEGzgHp00LYXm0Q/RMM4Ryi1AZXaRMz7Gixrn8X8e7DtgmaPyISyiopbtedgWFLSDxzmqaWVlRqj430ckxE+WuX2muhRJoutOPrA7mNhzFoJJ/eLijZfBkIdoHbo45j+CO8qVQsoLzqjccMnOqTlaPVnZGSc7DqO1smdKBAnN6f3jF+0aFHkxSUrObmfK8RWV8qfKqVWG4ZRzMzLhRDPuK77mEDUvCsfxtr2XQ2WdU+zkMFwllIrDz3erK+rmbheIoBzDhrhQpByZth1dRT19YiohSMqhGk+rMk6EPF+UOoAI9bZzHf5AaxmqbTfIYB+SchnRD3/Rtu2XWQYxlhmTtXeNNd1/7R48eJ/6SbieE+ew8r7/hrhw4HVM9VnSHBcI8Iv7SoA2ZIO+68YhaMYYUXqPpR4Kxhc3Mx48Vt/bOyS0P7QP8hHl9kH7DhhiUeI4HVEONN17PusqKjejuRZtmvfYpH1Z0PovEiKAoQcJP6jtO23DSFGSBYj84ryZmky9J49e3YXQnTx+Xw7IRiMc8C4gUCRJrpChE1E8JEt+SFC1As5Dhg+ShwS+mvlp+YsyTiIDJTEtIV8RokMOzejfqNhXsWIexi0u1mcpPnjHRkuEGbURah4AgqxGBiqbNc+SbJ8KcZnDmMHL2firaxgNAIWyejQ29BoPYFAmuVqAKJakVNQ8MT0zIw8YDyJtbShAtfwWdnoyGsVQ/33wQhrlqGxo0c/0L17jzSdC9xwYP+6nZ9vv+V3Dz30+i9n33pf5daqOy6dNhX21ddHCDpa74S3b9sOU6ZOgS1bSsF1XTjnvPOgvKwskp607OWlMGXqVNi8efNruc8+e1352rW7f/OnvyyKiYs9X5DAur17GpRjn3XbHXd8sZc7hmPwwIEBR6lrWxvhoYMG3ey6blV5VdWLgwYNOlkodT8grpTM4zkUmmX4/deC686PuKqVmqKIVoNS3QgxSWmVJebuyLyehFi3ubz8ncTExO5E9ACGQr8mn+9mZnYRoEkxd+Jw+OHy6uptx9Dktl76nYww651xOO6HLqvx6MJwQbgExjQUrok7LUsqvEdQ21SU/hk17GI2xHMCqUtrS2sCgs32SquxccoI+P8XoCN1TrucBeJGRrwPta6zUi8/9/zzEblUvRMmnWMrpWYeq0WAcQxwPwFocpWxze5hnet9M0l5lwSYDUR7EPERIcSnUspFAuBpRjwFNK0IwHIiuhmV+qXL/BS47iJFNEwgNpBhvNasdPVzqZTOAz6fmTcKPX6InckwHnEcp5aIzteG2wS4RzHH2UpdJogmA2LOwoUL25pa1tbx/Xde5xnh1mhHog0Pfrr/zoFX3zSMRzHCQPL+3MKCidMzpl8EoB53WKaiwkdBQAoRXQwKbiLGtzTVH6Nc6o+JeSrYGLxTAWRbTI/ML1wwJz09fZABxpOm30zptHF/sHZAVCoKHJuXn3fdjBkzuri2e51gyBCCltmgigRQESK/oZgTicVnmo1GunI6mHCDCTTDBR5JiuYodB9AgH0gKUYhVyHgGwx8kWHgyv4DBwZqNmyIroVYf7ThXAiIKcjiCUWqh0k4wIxRT+3fL3sT0CUGG4tBuTeDhasaQ6FCv+k/HwGnGgQrbDc8xQL4a0iIYSaKUxyWvzcR56GC9xiNt5RQbm5u7trszMw7DTRqD4Qa81t2wtmZ2a+w4se3VW97rSPthKdMmjRp5OnD/9Kvf79B0pFO/f56rigv//2Tzzxz79kjR45qcuQjt99x+/i6ujpwDqYo+fw+qK6ujnwH7t2rN0ycPBk2btgAGzasjxjq+vp9MOWyqWAYhvvx2rXpDzz44PNnDh8+MS0z8/Ho6GhNY2iHgiHfmjUf/HRBYaFOD2lL+s6hmX/q4MED15WWVrWORk5KSuoupbQPGmbNEZ2EUiZYRNUbKyq2nXDCCb22bdu2W2/ohiYmDg5KWeNzXdFE1CXasrraSpValqUVdZrWrFnTNGrUKLNpz57emyorP+vbt29XnxADHAAOh8Pbd+7cWftNy/Bbnv9ORljXqXfAQhlPUwyPkAfkk+KMpjve851+BRgRrvY2SRnqALTV0af/SiDcgYj+1oaYIkqg8v6Ghvi7juaW1tHQGzdu/CMq9SMG6E+GMfS5556LpFC1NsIEkCiZ12sFQmSeD0QjhBCrEbGzlHKe67pdmnnHb9W7U2b+AzM/pFOKkPk0IBKo1DLQ+doAv4nITTIvIyIhENcpgGqQchIT3YhSzkKlurhC+IiovLi4OKILnZKS8hNmnkQA/2DE85pZ04IGwLDml4EVzQGrt3zLcWwPt/33GOGk9Kdn7XFiHwZH52p3gIMMiBF1X2HM0u5oReqB/ML8i5OTF4rYqJeud6WcCUBKheFSw0cXE8C5oJw7hWkabkgEdzXs2tuta9dfCqQrJcOD+YX5j12TlZVoS5wXdIJTtYGakZk5QUqeYxCkzy8o2KhVTnrFJ2Qr5PNcx/mzMKyHBJrXEzq2JUQwKOXprGhaTsGC67MzM68BpcYLosfYxZ8iyYBA3ABKOQ5ZmvbyMkR8PSc/Z8XMtJkJYSOsc/yiWXIXRFyCwAlImBiWzhN+4e9jK3uyq9wXDBazCaFkQVF+UVZq1pkAfBUKXgGM5ymCJwFgKDGcHbSj74s2DswnxAX9hwxZ2qLyMiMj6yeukoMxJP6Q90JejVYwIckfSglp+cX5H3aAWRLpQvqkSV3B57s3Kjr6Bi3Vqh2M2l0RDoXfcBy+MfBiYFOPbt0uuO322+/csX37Gb169vILIqjfV68FCmB3bS1Ex8SAHbYhMWkgDBk6FPbU7QHTMu3169btXb1q1a9eWrGiUHM5X3F58gt+X9Q0XYlSCogInLBTicg/zA8Eyo4R07ZEox4tPenwCFpd/ZHcq2297hib/7WXD9SOs2bbcMzegZYSnTUxF5OEkczqIgB8xDizacm7UaddLwy610RKkAe7qfWE97GdFmyIf/5IxnQugDkiZsRSQtblHBJviADCoELKSX49uH7J3a2kCg/v1bRp0wZYprlFeyQWLlx4Qct5bYSBuYwApje7ly1XU35KOc1APIOE0LvPdxEgZPp8d4RCobn6mzci9nEc5wHTNLXWuKam1Kxa2kuudZNvNQzjWjccflhJGQuGsQURXyKizkqpy0ylblKINwNRtZRyLzD/LyBWS+ZXtG4wEY1B5lLJfA4y70QhTiWApUXFxT8/XgP7HyhHj9ml2nV/eN3fNQHnuPfllMx5N+1VcXO4gxhhJANQ1X7FCF+ZmTnSlfinvKK88zWIOjLa5/M9iJJ/ErSM/p2ESJAhex6D0u7ZeiFwq+1yAiDcSkw/R1C3O0iPRjnBj5VhzAUyVqESr1gNdZ85XbpcJ5W6GNlYBiBDivBcYlVpK/WYJYz7WHEDA64VxJ87LJQgTs/Ny706OzPzOgScsH6TP/vUoU13A2JvJbAEEbe7IVcYZExEVH/LKcxblp2efQaASmfmKmI6hQWWGAw7HSUzyKQPEESlK93hhmUEOOiejQTnNbuZPmSE8Yrl2wbRSpvhekMZc0IcOslHxtmWE32vYzU+K5mrkeh9HW3Zze9/ec9+xy+FfBRQbSE0NkqQ5xiMqiEcvC0QCEQiyzvCceGFF3aOsazrhRDJtus6yGQIIv3B5H3VJP/yUsmr2jhinz594v2WNXHEyJHTxowePWT06NHxH334UcL7//xnlBAC4jrFqbHjxu2Nj++2+523V9VUlJe+Ul1dHbhw0qSqlhebSydOnNMsmn6mUChAALmOE1ZK1bu2/bMVJSV6V+sdAH0BIKo5dqiijXnFX8GM/9a1Mxh7wxAH1OjGxMWObdz1bvRp1zQLnv+aAHsAcCQVx0CKVuD+T2XDJ0tSvpz7fKjMNdYpJzkGBRBJ79APHQhMOgPC5uAl54RKtWrVEV9gUi6/PBWFeAqUuq34+ee1MY0cOpNBKfUzIcTicDj8GSJehYg6UKuEiDK0JvhBGtI3BcAkhXgWMa+y/P43Q6HQj7XAgpSyh2ma2p7o+8YVFxc/m5ycfBoxT2eAPY6Uc6OiovoppQY7jvOa3zTPVER1TU1NG/1+fzpLeSoZxvM6iIuZB0kpPzIQx4EQAxDxgJTy40Ag8MZ/8aTURlg/6//e7o3w+KseG9cQNFII1PEU5/4Pjh2KLkNP/FXJ3ed/KYLxqtTU3mgYlzyTnz+vpXEzk2d2DplNswyfNefAgQNNcX7/uY7kaYKxWjjBRcrwjxWCts/Lz3krNTV1OJExprAw/6m0tLTzLMOYqiS8mleY92ry7GR/3K64syTKHyFpp65aY7N8Q7ufZqSlnQgossAgTecXMJW5x3GdkQuKFizKzs4+Qy+S/Pz8gvT09P4WkU4LOUGQ9SIYUKYVTYQQZc8+++xm7R4cduKJlxJQggJlEmJpXXT0qvgDTVOR6DRAessFtzEcDpcOGzaspmLLpsmE1gUg1VqrU8wi0PmrpnmB4zgrY2NjtULKACHEG2DLycwwHgVarMBvyagHni5+ujQ5OeuEGIOvYJMSHddd43ecF54JBL6RKeg/OPDfpmqtsdtVS/5FRUWZwnWjNGVfbGws+/3+/Zp5qlWh1Ldv36h+PXr0Hj32rAEJ8Z0H79yxoycwGF26JexlUOWr33mnsrq2tiItLa3xcO3YPn369N23b58daxjRTUoZzFwfGxsbs2PHDh0Y853TXr5N59vhPdbBD1fHFY+IMTXFaGDwc4RCKGI1LWnK5WfvW1f5dUFW2jGyxnf6BEk0UAEf2g3r+4lcQTa9Pdr+ZMOR7tfu6E2ffJKLltXk8/lmHa6Dm5ycLAKBQEQHWl+ry9RzRv+9YcMG1Pm/X/e/Dv68W/PQf3FP5O+D8+2QjvHBNEL9e+ScLldf21KfruNg/boMfU2knFZ1R65th3PkWJoUD/BVdrN2txPWQgbJyYEvTbBj6WV7vDYQOKKk1qEJ2brNBxdDS6J660msJ25kcrYIph8+2VsWyheLmjElOSWCY+vf9UOlReD7sEmvF2DrNh267uD9LYvr0GJoWawt7T/CIm1ZNJGF3XoxH1yweiF+qd6W6/T5Vkn7kXI0NkfoT3sc8uPVpja7eVseWC34tDwQ2/jgaks9x6tP3/tytDG9p5nX766vIqFDRI9qaPS9raOkDyviqPdrIpyGhgZn+fLvnlv8vR/E4whAOzTCx7F3XlEeAh4CHgIeAh4C7RgBzwi348HxmuYh4CHgIeAh0LER8Ixwxx5fr3ceAh4CHgIeAu0YAc8It+PB8ZrmIeAh4CHgIdCxEfCMcMceX693HgIeAh4CHgLtGAHPCLfjwfGa5iHgIeAh4CHQsRHwjHDHHl+vdx4CHgIeAh4C7RgBzwi348HxmuYh4CHgIeAh0LER8Ixwxx5fr3ceAh4CHgIeAu0YAc8It+PB8ZrmIeAh4CHgIdCxEfCMcMceX693HgIeAh4CHgLtGAHPCLfjwfGa5iHgIeAh4CHQsRHwjHDHHl+vdx4CHgIeAh4C7RgBzwi348HxmuYh4CHgIeAh0LER8Ixwxx5fr3ceAh4CHgIeAu0YAc8It+PB8ZrmIeAh4CHgIdCxEfg/PacA0PRTuDEAAAAASUVORK5CYII=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2875" y="0"/>
          <a:ext cx="304800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100693</xdr:rowOff>
    </xdr:to>
    <xdr:sp macro="" textlink="">
      <xdr:nvSpPr>
        <xdr:cNvPr id="3" name="AutoShape 2" descr="data:image/png;base64,iVBORw0KGgoAAAANSUhEUgAAAeEAAAA7CAYAAABMmDLzAAAAAXNSR0IArs4c6QAAIABJREFUeF7sXQd4VUX2P2fm3tfSG6GXFAhVFARBUURABUGKoaOIAoqUFXuPa/2761oQFQREikCCdMG2EhWkCEgvIQkhhABJSF7Kyyv3zpx/5kFYRJCmu4iZ7/MLvjt3Zu6Zufc3p/0GoapUSaBKAlUSqJJAlQSqJPA/kQD+T3qt6rRKAlUSqJJAlQSqJFAlAagC4apFUCWBKglUSaBKAlUS+B9JoAqE/0eCr+q2SgJVEqiSQJUEqiRQBcJVa6BKAlUSqJJAlQSqJPA/kkAVCP+PBF/VbZUEqiRQJYEqCVRJ4LID4aSkJEt5nTpWKCi4YmbnjSeeKAMAumIeqOpBLksJJLZrZy8LDZUrV670XpYD/PMNygYAHABcf76hV434MpRACAAUnz6uyw6Eb7r/wy5Ot3wAgF8RCx+RNJ/3yLBdKUm+U4Uffvu7wWgJGAOAKJm0q2sIIBC886TbooOF3coB5hQsvS/3D11Micn2MMPZEQmrS4xc5Fzc23mu/qr1fDva5I7uCLpTC+RfHp119xUxV+d67sv9+t9Gjx7o8Xh8Hik/nzFjhudyH++fYHz1AUC9m7v/BGOtGuLlLQEGAJ0B4KvLHoTjh04fV+ALeQuMK+S7zjQIQC0wJ6Wf+1Thh93xSV1mxUyQJgiizQwkAoHBBDwNjNUyQbzlI+hevmzkT3/k2grq/V6EJq0vAEFLYtrdzsX3Zp2rv9DEj1uiYFMZQLbbLBlTvnTsH7tRONeAqq77JfDi80n/lKYRdKyk+MX33nuvak4ufV00OAHCuy69qaoW/uISUCDcHQCWXf4gPOijcceMgHfAKL8y5oxp4OCFjpyUCb8A4fA7p9cBlNmEdAgM2R7ADch1KsyLKnBElYbpprjBFmH7/GhBpFnLtiXw0KKnCqHjDGvNhpEsd0qP/wgn8V/2WqbHcajIVwypSSYkJTHYCY4YqMEzU0YVR/b8v6CCErfbf62yJCbzIDM9tI4WV7orJdEI7TbjKgJvVHHAke9AaewdV2nBUT8Hh+eHlWel3nuqRoWQmKQHG7VbMoKJjNEhrmmj81PuPdJq5GQ9vUwEFge2KYMprY3TJ09dP1rEg+Lyc0p2BNvt9arf4tl0Wr3wwUnBAOFQOGdcSeX9ob0+DtWkFAVL7yuNHvqPgKMzHysHtV2pKn7jSY9bezSxW/HqkuJib2x8wighjWpFhc73fEZ5kc/wHZLcuqnKPH3Ri6UKhC9adFU3niYBBcLdAGB5FQifkID6iv9XbPHnAmGCHJ3KWvu/qNxKPIqVeQ+zLsRgAgE8SxLCK8zUzwEzvyDJuyDyIuDmyyFFlo3FIcZ4QOgHAmzA8GeL6XheOpx5htfyMAPsajK5iUnoxE1Y49EwybV0xNGI3h91AiEeF8AbEOJmMOU0ndNVROwaLxOv6JLFMIRHBUEUIh4EFJOKljywLPD26VEaowcYpz4AxAkhDgGXiAD7aCz31UPpe0QCa80A8hHh3cJouQSmjDoJxmGJ025gBj0upLQBshAG5AHTfLXw8we+iuw5PVACPU4kugNDjsSWmt6St0ralTiDt1RfiMh3oEAPIXVjkl4qKo3/GlJv/s+m4i/0vt9yww0xjoCA1naHI8Q0RAMNeRTXeaFheFlYWFgvAojwuFwpphAHAbFRuceTy4l+NgyDewzc9s333yitTvyFRHYpj1oFwpcivap7T5XAXxeEzwS2RABBVgkek4EhfwnGvzs4nwOEgUgASb/pEAF9hPAQAauPjL9rkOjPGERy1KdIw/sjcPYRCPkuIe5kLnk7OGgKMbYcBdZR1khg+GZRMU8KDaH3kcFgKbzTGOhOIvobIZtgAfrGBLmSgCQy9qYULAsBvUyHQRW+ivYkzceBWAMADCWQZQD4JAf88Vhd1+Dw/ba7CfEtQDlHEu7jiI8hw28MQRO5Rk+ChEaAbJKQ0JkRtZGIw0uW3v/FSY2257SeqOEHUtA2TpQiUI4HAmKSekpOoxHYGJT0mgQexDiNQsRXJPGpiHIdCdNxfM+EEeRjPYqvy1kFSUnyr/SOJ3XsqG3kvK/NFnCnbuGH3W5vuG7Rom26/sGszz77olv79jXjW7SYZrNa65lCjHnzvfdW9ejatZamaR+ahjwaGBiQbQijic/r/a7Q5Zq5evXqor+S/C7yWatA+CIFV3XbryTw1wRhSQAMENRfQAKmIp8kQs1gNzzU9XvYnl0LVmxrBGVe3X9dSvTXIThe93cp5wBhKaVLcvgMJKg+TQ3wfSnZNYA0ySC8izGI4kQfCIlDbKH6516nZzYyfl1RGGsQnlsehYG2RmCa9xCywRLYJ05L0KhQX8lkhtDRp5e3sQh7LBlyNTH2IWP4XQVYziUUTxe1PPxPSHqBAm9PidSszteRWDvJxRBbQMletyukCTOxPyKMZsT/LRGfRpQTSFBbqYshmpe5pQ6zAWgnAm4lgBcksUnFVx98JvznWokAMJmYnFSkhb0IKf38AWlhvafcgRJnSIavOK/KeSfs51qPI8JL0sBRqIkxAMwrLTCoOD/uYFhI5g4CWUooByCwRYhac2F6B/m4e62nWodDZzJ3/y5zdRk30qVTp66BVtsAXbMsbdmuzZrsjIz+7vLyDs2bNdvQqEWLBuFh4V02/vhjnWOFhXqra1vnBoWEfLN3z57l69eufSIkNHRRVI0as1d98YXVYbe/C4zNXNau3YK/2kbmIqa3CoQvQmhVt5xRAn89EFa4qyNC2waHocxrgb1HQsErGHhMDjfHH4YX+n0Ku7Jj4Y3PO8NBZwBYuQQrJ2gbkwMZ+eGQ4ww4Dt6XWs4FwiCznc7cWH83UU0IMotYWG0+HAEm/geE5fsE0DvAErKq3Cj5mAhu4lxcYxrwCjB2PZDcAci6AsJ8ZzX5YOhRPoUDdNDclqtMu7sZAVtNjKYR6WsYyOlE8m9FS0ZMUl0G9V4YwangDYasrcnEfdxkrRFxPJHcD4DNgLGNyMTTZGhPAhNNTI8xyBZkEabBZgOYaUB8FwC9wBBeObb4/pdDe03thYDTCPBjpx74HJwISKsEYWLs2aJF930Y3mPyw8DZG1KwCUzDUSTNPGaxDj2Wcs+h8N5Td5BErmmsp2maSwmp0PDpfV0r7j1yqdPxZ72/T8+ez9kt1tva33jjzk63dLo+IiKy/vxPP9Vr163D7uzTB8tKS3H+p59iQV4e9B88GOrHxMivVqw0t23dwnv26eMVhlGSnpHx4RdffHGLM69gs1lQ/krKDyvz/6zy+C+NuwqE/0uC/gt089cDYaXxVnMQvNL/M7BpBP9a0Rm25YaDSQDx1Yog0uEBSRqk5YVAsUcHDRC6Nc+GJ3svgMlfd4Xkn5qAx1QJRJe4PH4LhBlkSzAPOReNrH2yl45JWlhwnfuR4buGgESmQxSXNIkk9bGTWOXR+AyS2EEKszvTLRuF6VuOXFvCpPiQGH4nffwZpokRnGNHzaVA2GxGKNcByneEZs5Cn76WANZygpd9TDOYMD0a8nuJ03VCyH9ojN1LjIeQ4Z2DqN8DXFqk9I3jpF9PQI8Sw38SQB4D9iwQW4VMzJaALyKQFyT8AwH6EMkBhHyUc8l9MyufS4EwSDZFEH2NHGajpBeAMMFAebOG/EkmZTdA9qRUlnK0/APA+4lO7pcMDFgjEHeREMNLl426cpLHL3BZDRs0qE9ERMTb/QYNqtXmuuuwtKQE582eDYZhws233AKSJOzZtRtKSoqhYUICVK9RAzasXQeHc3Phrv79oW79erA/I0N89OGHfH9a2sjgQ4dmTNm06VcBdBc4rCu9ehUIX+kz/N97vr8eCCst1qEjDLl+LUQFeuDTtddARkEoaEwCEIJJDJgyUSs7MAJ4TQ7dmmfALS22wYpNrWBdZq1f+Ysvar7OAsIRd3xSS2pGGgAdLFo8ovFJMo/EZB7iKR7GOb5JxAcRE1GM6G3ToAHBjrLvXUbgZADWgTzGzWDlHwFQE5I8FZhowQilKdi/uIbXMIBONmm29QI2lUjfAscPixaFPhl6Z9E4AhiOhNWQ4VokUCDaniF1kEw+Dia7GRi7TxJt5EChBJBQ4UNPYihXS8KnEOgGQixiwGojg2U6WB73CuM6APEYEMYCg2NAOF+3eqfmpzx0UnM9oQm/R1J6CLlGiAYx+V5JkTYt1GEkoEaPALH2BNKKAKuFxfJcSZYvK7QO20SIeyToD5YuuufYRc3BFXBTQEBA9P1Dhz7R4eZOoxo0aOA4nHsIMtMzICwiHHRNB4vF4gfcwKAgME0TomtUB2dhERw+fBhaXt0SwqOiIP/oUfj6yy+/2bZly+ivv/9+3xUglj/6ES4ZhDc6GtcwhH4tIoYQ4AXFMUgDWcKUA+kBLb0hzKB8Hcr34XVwMnPgj374qvZ/Vwn8dUBYkorfIX/kszIvcybBqhG4fRw8As8aEa2CtUJsBph+vzCC2+AgSPmQOXB2CcGkZwHh+h2TbEXhdW5gQnqLloz44T/TTWhPnFnTQkaCQLZNeknXrZggPca20laHCwM2V2uma5ZQZ2HOj6GO2rVAEzEMzXSv1xJm09BGIbY9WC5rSSHDi6yfrwsr6hwoA/BaaeEHS1Pu2wvDPraF5UG80EQtZnqPQDVHFs83a5DFEqq7cJuLOx1osSegEEcArEC6jAabuad07shjjlunVLcE8HhpkI/rOgfTKC2yHtoDKWCG3F6/AVhFLErKt4ZY0k4n8FAgzAROJ41PFhxWoZuOOe3FaeBP3SIMvP3jSM0GTUAYjITYUvz5aCcQQdCdH7bnEsucNXHXqdHWv+vr8SdpLOnxx2v6pHwmJDT0/tDgEIvPNMHn84HP64XAoEA/EOu6Dk5nsf+vq7QUgoKD/f9W9Q4dyvmmzOd7dOLEiduqGNzOa9IvGYR/DLj6Fg3kGxIoAQF+QdhzrhEIL1pafJIz35bgvpEEEwjsIDBzHwj8fn+4a2F8PFQxo51LiJfP9b8GCPtMBk1qlILbq0GW0w46SpAnkkqV1nsuy7IfwP3leGCWz+DQNSEXfjoYAaVe3a85X3A5Cwif6OdEh79q2B8e5t9NHB/P8Z3F8XK2a6f+fqY6xx/sF234mzsREP6r/k7K4pS+T4zlVCmcPq6Tbf5CVMc1YTaDGL5QtGj4+yeGcZpAKyfgVHmc6bcLnoU/1Q1DEhPjvF5vd58hbEHBYV97pXdrSkqKfyfYrmnT8Gvatx9RLbr6+OCgoBqGYYAjIAAQkfLz8vzuk7DwCFQAHBIS4ven5OTkgKvc9b6rtPSfU2fNUmQsfrkHAkTddNtttxQVFUHhoUM7A6Kj92yqMlGfulYuGYQ3BLS4DYlN1BmLMy8wvZ15GcR8krUouLG3CyAG+AdmAklJxULSBospk/AG97rzWdyD+vSpZ3AeyRgjKWVucnLy0cTExC6apkXPmzdv1vm0cXqdxMREuwbQTlF7zk1J+fpsbfTo0SPSZrPFqL5N0yxljB1ISUn5BW/CxfT/e96TmJjYkjHWxm63J8+YMcPPGti/f///Y4zNadSo0Y6kS8/GuPJB2BAM2jXIh2f7LIYStwNeXXI77DgUDhq/IAvQyXk1BIcezbPh2X6fwA/b28I/V3aAfJf1woH4N0H491xGl3dbYT2ndieU04DzV5wtDk6qisw983w1adKkbkJM3EsOh32wxhgIKb7duSv90c07NivttbJoD48e/VZwSOgYrmkUFBiIuq6T1aZSsBl43W40TBO8Ph9xRExPz/hm797dY1atWbO3soG2cXHB9sjISWEREZ2FlMJZWJjvBei3fv36KjP1f+R8ySC8PuCqW1WQpYYs/mJAOG7Ggc+CErxdkTBIWevUJkv9RwRkmpTHuLyXf17+JSYpv9pZC/bv338SEPUhIh8iljOi0ZKx7iREy+QFC24ZOXKkbrVa2cSJE/3adVJSEtu5c6dSEixNmzb1ng5C6vq+bdtqGpo2RtVJTk6ekJiYyGvXrm156623FMHPyQ32wIED7yEppwDRUSmljkQL7EFBjylq1aTERMvOnTshZdeuSisBS0xMtKpc9pSUFCMpKemk7qTGk5KSQklJSZCbm6s4vWHKlCkn4xqGDRtms1gs4sRvCvRo7NixloiICJGamgp2u52vWLFCPb9/bK1atdIjmjSxfDVrlmvQoEHdhJSJCPDMvHnzcocMGNDeBBipadpTs2fPPpyUlKTt3LlT3WdJSUn5xfOd55f3ygdhUzCIjSqHUZ2+hYJSB8xc3Q6OltqAs4vQXtWGUyI0jy6HMd2WwprdLWDRzw2h3McvPFDr7CCMYXd8NBoYFBctHTH7NycyiVjYuqnNmA27S6LVJ83XiUmWUG/16zTU2gjT+KLo8wd3nKmd2onJ9nJv8Q3EqVrRoty5AMdzbB09J9bUKSCB6yKtcOGInPNZTKG9PqjPmOUWkLK2P/+LCBHBhhJXFiwekXq2NsIHzw4mn1HPgNIjZSnjqqJyzyKo0aNHB6JhPGuxWJ7gjIPXXb4wKDBwzKtvv503cuTIq2pVr17Pa5rlruLSLogwMDo6OrpRo0Y8NDQUPF4PMM79PmKvxwMZ+9Jof+b+UoNgcWRY+Apu4eUHDhww8wsL1y5evNg5YezYd0yvdzgwFgiIP+gOx9A333zzwPmsg8o69evXr56VleX3/d9+++3WvL17bW6bTdjtdq/L5Qres2eP34/fsWNH7fDhw/bw8HDTevgweU0TiyyWOiGMHSliLMg0Tc68Xmmz2VBarUVerzdMkTZbiUqciNYAREt47dpHUlNTZaNGjQL27NlT9uKLL2LyzJm1EdHiJsrPzMz8FTn+hTzLGepeMgivc7TsZmUw0QIsphKEFcuMOINWrAOC+lJXFqUJ152etSyomacTShYgT4NZxgAMUxSBgFv0duVb8OxMcgqEZwCAVvHfy0g0BQAyVGwHCdE6MDi4W3l5+VQAiDZN88eCgoI3oqOjnyAhmhBiDSZl6vzPPnvcP66kJNZ/9+6WRPQKSBlIiCWIuNvlcr0SEBDwMmOsqZRyeXJy8puVQDywf/+xFcGcowXnA1HKbkg0DAAmSClNJHoMAHIJ8c2A/Pw9rqiosQBwD5NyFSB+CZwrf/o3hmHU0zQtgTF2UEqp+qjDOQ8iosnp6emL42NiBkjEoYiYb3D+nE2Idj4h2iBiggbwT8F5BxSiKxGtJcRXbQB2k+gVgdhKEr3HOT+EUt4tAB5CxIZE9DwAhDPG3pg/f/68/omJXyPiESJqDoxNlVJOSUlJuRD3wpUPwgpqHdrxpc0ZgiERvObZfcDnejnVrjPcboLLx8FuEVDm4/4c4wsuZwVhwpA7p2UjYbZz6X3X/2a7Iyfr4fk4FECfQtLzf0VLHnxG1Y9KnBToMy1PMtDHE/pGOxeOPKNZKaDnR9G6pFcrTCvxDLC7ooAM6T4nDLTyR4HwagIYV7L0/vTzebaQPtM6I7F3GMj6JGU2IhhAEEyArxUtuX/yOdpQAry4XdH5DO4KqDN27NjYjh07/l9MvXp9BREUHju25UBa2rgR48Zt+/LLL9/v0KFDP7fbDV6vl3Zu365Ysni9Bg38rpaNGzZAaFgYxDeMB6/XB0pLPrB/v8w7chTiGjWkiMhIWPvDDyW5hw7d+sDYsek/fPfdUqvV2kGqfvILSj3lrvZ9Bgw440bubKKNb9DgB0L8sHbduvOP5OQ868dNxAMcYJ0iDSGAf+/LzJzbOCYmXgD0ZQAHiMglAVQqHDGAnwRiE0bUkAHUIaKNxPnPjGiglHIzIm4VAPdwxnb5WcA4T9YR7zWIPuMA7U2i1oyIUIijGucLdmVmZv+Oy+CSQXiTvcV1JsKTACwWEVS+hSSgaohUHQG1ypfhBJ9BFoEsxhOuJ+FmWsKsrK+CE3x3MomxoAPI0+LZGQfw+ehLS35ZH+wBZ+P69YNwBWDVQMTZQoiHOedrAcArpWxVvXr1LocPH/5MQ7QR4tWSaDBj7B4SogUwprjrb9U0rcmnn35aNHDgwEghxJtE1JgBLASAIcDYapByNyI+R4g/ElETMs3xKQsXfq7mYmD//qMF0QsVm6VXAeAqkP5vRzIgKk4Bu9oEqnVQwa38k5ByJBL9gCojgsiDAB1B0z5DonhCbEVE+4ioJwqxjmlapCAKZYwtl1IqLd9giM2AaCYnMiXnw4BoK9O0p3xS9mVS3swZu15I2R2IRgCiHYm2cca2EmMaIxovAMYgwExJ9JWU0ocAA2x2+3WmaW6QprlFacIVPAg1NIul7Zw5cy4kSO4vAMIVjBHK6+u3NJww21zqy6girI+bfhSY04VrwWoAvw3CWUiQ7Vx6fwf/WEdO1qEoDCsJLk6Ov9VkPbw2GwKI00GaLxcufeA5dS166MwAb6nnSQQ2AVCOLFo0co6/jeN0kQhJSRySkkz1W0gea8FMiC5aPmKFujey58SaPrLfwgTf7lxxr1pcAJDMExMBUlL6CUhM5pCyq+Ib8UtmqpBeU29hQNOAcKvVzsfXCvYdynHbLUc9NgNA+S2bcoCdAlJSRMeOq7TUhmkIU0aakJjCoOkuNaYKRSCJASWp6VKThZCYop/6zB2TVmmpSfkEsIug403sVxSVSas02JlPoMZ5Smk1cqO+qShTnv77pa6D/+b9iZ0TQyLqBD3Hde0RtZgN01xm8/Gx786a4lq3bt2ktm3b9ncWFcGqb1fBx9OmQaOERjDqwQchLj4eNm/cCOFh4ZCTewiCAoPA5/PC/HlzITcnFzp0vAmaN28OzqIip9ftvu2ugQPXjxkxYopE7I8ADsMwtnL09vtg+qeZF/K8cXFxP4EQGRwgG4gCpaap6PZ0DrBKSvm8FEIB7nSd8ww6/uHLAKIySdQHOf8oKDT0m02bNkFcvXqtuaYN2JuRMaFhTMytIGVnjWgWEnlNzt8UAB+glEPDdf0+53Ht6VuJOMTt8YzJycmRcfXr36YxduOezMxHLmT856h7ySC8EVrpPvAEBQWgrvrS7UZ5scv+IDH5uIY8Qp7YkzqQQRmJURbJlnMmTEYS1QGKdZOzjeAG4hpJ2IGI7kbG6p3OuIsakCmxvX5NyfqzaMPHQRigM5NyBzGWK73ed5jVOhykvEYCTKgAw/9jUq4DzgdxTXtdCNGGhDjKNG0SSbnDarPFzJw589jgwYNrG4YxnQGs4br+ljCMt04AoYeI2hDRDESsIaVcumDBAv+JQQMGDHiApHwbEXcCQENTiOeIaLemaWrTrnzJ6rSeQsZYPYZYg4qLB3/6+edFffv2bc05f1pKOZsBxDDOWxPAXillMzVeDlBdIo5HxGwpZX3G2F7TNJFznsEQ60iiWoZhPBMYGBjsdbsfEUS5Gud3c8bGCymfZ1K+ZSJOVRrtgAEDepIQzyHAh0zT3tZ0vVV2TExm9K5d6kN0JwIsk4wN1Yk0AfB/Xq/32pYtW5ZcgK/4ygZhBZY6U8xYCIYg4PzcQVjn+6KqtjVUEdMMfFJcOJPWuUAY4KDpK+9t0e1Pg4CaYMGKFFra7lw84qULBWGJ5lrw8VeA4X4OVFPxhTFOCwqK9G8igozhwFkNazXxmu+IVscA33jUeA3wQSFYYIlz4chlYT2n9CcJXQjxMEMRj8APEspPipaM2l45luMgDB+ClC7iMBOAOUEScWH5SupmAzLEvRxxzrFlI76N6DV9DAiK92likgVYb1OQyg8rZQTtkcEcZa4gnd8BQLUQqIiEOb1o+UOrI3pPe0VKUYdACgAtCAi3M8P6VuHKISWh3aaPQ4u4gQiQS/b5sdKDswOD6jfSmDGSI9Y2ATxMyDVFpfFT/qz80h++8874WvXqva1pGmRmZk5/aNy4BwEgZN26dRMVCG/YsB6mvD8Z0tL2QHFxMYx+aAyMGv0gbNm8GQICAuCzlAWQnZ0NVl2HH1b/ANWiq0NcbBz07tsbTCGceYcP3z7k3nvXzZk+/eHIGjUed5e7qm9ct37u3p1ZE1JWpFwQIUrDuLhvmc/3mOD8dgaQAojjiLGDGuIqYRjPM8N4SVos9xNj61HKeGQsAwGcPp9vp6ZpvSo2Abv3ZWZ+1igmpjUCDNqTmTmhcUxMdxOgj464gEzzqOD8nxLge8Ut4wgMfN7rcj0phFjNOO+SlpHxqFqbDRs2vEqaZlJ6Zmbv8323z6PeRYMw7QiobrqhGRLU4SHGWmjo21sJkOsdV40ChJc0ZFGVZukA5FBGvn4HyrYv7Hcat7da65ACDGJtNwmpfcoQo5WlrrIwTWnI9BJjZS9hazhT7jcO7N//U0GkmaY5jnPudxFwovcEouKt/5Ah/gul/AA4H14R5fciACjt75DNZvuXFGIfAdSfO3duQffu3cNsNtsLuq7fSVJ+KQC6Msa+YUKsJ4DXQcrlwPkxwzQnLly40O/aGNS//3jG+T2mlI8JIR7jiNnA2BQhxN85YpAhxF5N07488TxPw/H+9jDEzBObxCgicgDiPsbYTyRlXxAiCxmLqrDiFQqi+X7NnYhxxGPI+fsgZScJUEtK+ZTO2CBllRFEq60WS19AHGmaZhciaoqc7wGfby9yfowxNl5DHO4T4gMJsJ8jegmxrdvtbh8YEJBGAKoPSUQTGWMDhBAjLBbLM8pnfB5r6coFYQWSgTr6ma7qRR6DLdm1YGduBPjEpRNtqIUebAVoXS8XGtc6DN/sbAjpBUEXxqR1HiAMHvMhsupPAJrfgeQ9GceOJmGX0iXDf/RP7vlowlKONDnP1JlttfC5tjPGkwnkaIaw122ad9t121uEPEaA50HdoOcIeXOBchKCvB5Ra0ZIT3BubVJhzP+78LgWIoPDgDCcSXz32LIRT50KwgjyXQa8iSDhQeURJvJpwAYLzoPQNKcR8r8VLRk+OaLvzDkgzBuk4RkC9sBHyPRdByRNRK0WSPONCnKRm5WBgQiSGeAgAqGbhvdma2D4Uml4WwswX+GSagJqgxnRKEkiGBjSfXT5AAAgAElEQVT/O0kxCYl5kLGxJLEfYxQrgMUxJrIq2LXGkYQ6oswXX/rvMX/KvOItGzePTWjS+F2VcvTjmtUzb7jppvsBILQShBfMT4Z33voXeDwecDqd0LN3b3j2+echOysLgkNCwGK1wEcfTobUVavgcO5haNe+HTRr1gzuvvde2J+Z6dy9c+ft944Yse7w4cNjoqKikjzl5RFzZ82as3716kemzp179Dw+KCerNIyJWecxzduzs7NLWsTGRngYewmlPIiI/yYhXrIUFiZ6AgPrMZvtTRJiKzCWjkTKjOcRnB9iPt8TadnZveLr12/LEQfv2b9/XHxMzB1cyut1KT9yWyw2JsQbXinH6gATGOfz/eeyEq2Qyn8HMA00LQeF6EdSlu/Lynr3Qsb/R2nCtCawmqHBRCS6Coke1tqVr6zsa6PjqgcqMiH/zpBFVWrCCoRdZA64tqzhAvRblH5dFBjLnwJnE2BiBUOdftKUzQBIwhcYWtoLz5y2hP3vuqunMtcmf/aZ3xLmD7zaurUrWSw1LJx/S0T3CMPwVGiePuT8B+Hz1Wa6XupyuX5y2GzKnPzuiYhmpVXHENEQJCJg7AhjLJ0xttFU9LlE9ZTGW1RUlPzVV1/5z6MdNGiQ0qpbOEtKZgUEBLRijLUwTXM5Y6wuA7iDAfg0zpdqdvsuj8dzh5Tyxgq/8H7O+UrT622IjLVFBYhSbpSaFsuI1GlEB4UQh3Vd/yYhIWHt1q1bb+a63pkBmBVj+FggRnOiUAD4jnMeCVL2Vi51BhDCdT1ZCFEqhOjDpGyEjH1XYQFII6JrS0pK5oUHBzcyhFDuIBvnXPm3v+l3112PI+eLpVS0++wWzvnXpmGsRsY6zJ8/P+081tyVC8L+iEHgMOG2VdC37QZ4c0UXWLDhGkAmzpmSdC7BqUXOiMMbA5fADQk74aHpQ2Fzds1z3fbL6+cCYWWOLuFdwkPKoyTabgEhxzCGzQWnu4sXjlAfnBMgTEMAtekEvteKFo9+Wv2szNG+Mu9TIOFvEtlwicZBTeBqBHiJrPAWePkn6iQdrsFQYcLfEGUjkvgmoPxYEn5cbA0ZGyZLupHAeYRyJgOZA1IbTQRDmC7ypIFzGcNdhc6cIZVHIZ4wR08BwHxCfB+ZLABCJFm6BjDoTibobZD4WOHy+6eG3zm1IggM2oIph5AOj6Ee2Esapc8LqSXrUg4GDZ8mgoeKLMFTQ8ySh7nE10mKXsjwdWWAII63OkOxMKxI7hYCvmEAV6mgCQBzBiAUA3FllnzLS563HV4LmRbWH1GOJWANdFOrmf8npbnctH79mGYtrpqoWzT44bvvZ97UqdN9ABC8cf3691q1aTNwzqxZ8I/XXweP16t8w9D9jjv8IKx8v5HVoiArKwumfPAB5B46BAdzcuDe4cNBBW51uqUzHD16xJmRlnbrPfffv+HAgQNja9eu/UK5yxUxZ9asORsvAoQbxcXdJwBmp6ene1tERwf4HA6lgThB1zO5YXQq3r//s1wAd0JsbDtTykCQskAIYTJNa8w4jybEDenp6euuatiwlluIFmkZGSvr16+fYEHsrgJhTCH26xZLjT379i2MrVOnqUXX6ykQ93G+1SpEAy8qohnkSlvzmOb3OTk5v2fqyyVowlGB4ClvYJpQ3VsG2wI7u05ubi4WhNU7TxsDnxOETzEEe6U27OfEF7SJl5fdgDfDqUePnvwWqchlFVkM8J8oahUs17BhQ5wyZYqZmJioBwQEsPpZWWZSaqpM6tiR7YyKIpUapyKnVZ1TUxxbtWqltW/fnkVERKgIZtWPVBHEubm5lpo1a/qS/G6n/yjrI0eO5JVRy6qeCrBLTU0VHTt2tEZFRamoZ3/EsRpTUFCQpVWrVmZSUpJqm69fv57n5eXJTZs2mf37978LTFP5dmc0bNp0Y1JSknomf35ljx497KWlpapdFc2NJ6Kp1YYGk5KS9NzcXCoqKlJ9qbFJ9Vxut9sSGxvrj/4+MUb/uEf26GFX6u2yZcvUuPx1p0yZ4t8cqefds2fPzSTlALfHM2Hp0qWl5wEKVy4Iq4cXkkG72EPQolYBfLe3Luw6Egb6RaYmnS5MlfrUo8V+CLG74YudMeAstx73O59vORcIAxwEAwYzjT4ljqFkyv2MYRfJYKBz0QgV+OCPSAzfVKMzWmxfCq/vR91+6Nb8lBdcwT1nxzLmmc+Q1xNCDGRglhOwbxmJJxhap0mO04hECzTZvcThIUCZQCTeRWTTAOHNokUjnwzp/VEXELCQAD7jHPYh4T3SxERNF26TcDYAZkfWKR+cPnGcP3Wh0idMgBstkh7KWzri5MclvNe0+0DKN5Fpfzu2+N4Z4XdOmQuAbcGkIaDDM4IwxrTQQFfKyK2hPSe/wLjlBQSz77FFIxaG9frowYrTm94GQcMqaMyeV+5QYNhNRW2H3/lRFiBukhJaEEA1jcE/JKdjKJndBGMXSmky0t4EgkJACCPApgE8ovqhRX3+jJqw/vFHHz0dFBScdOTIYTiUnZOdtm/v6u3bdhz7x9v/ur5nr17XfLlyJSxeuBB2797tJ+G4f8QIGDB4MOzesRNU8JXTWQRHDh+G4KBg+PCD9yH74EGIi4uDRx9/AvIK8l2fzVswd8eOLUaDBg3at7z66ibVq1fXt/388+dpB/ZNmD9/0fns6k9d/acH26nUEaV0VB5Idkpu+i9eGl6zZk1Lbm6uAs1T6/jvi4uLs6Snp8uOFR/m1OPX/R/TEy2c+gKq/tQH7lSQON+381z1LhqE/YB5wit2up/2UkBYbA56lUyYwJgKHD8+fBUlLQStPegq69TgzCCMiYmJJwOv8/PzsWPHjgo0Ly5/8xSpqYj4yMhIbdasWX6t948qCrizsrK0wsJCfypVSkpK2aBBg4IrgsHEBQZI/S5DHDp0aADnXKg0q/Ns8MoG4fMUwv+m2m+C8NSDDDBHAkzVmDZZSPfDjHgUMO1pIeVT3LB9qPygauCOW2fVsNi8qYyzeBLmBgn8Z0TZhmnWa6TXs4HlObrIGqXXgMRvGcCjYPimgs3xMQFritIcLoiPYRwaCp94hnN6HxAPCE0fpZnGEAn4KAG8xJFZieEQQtlPM3zlglvmIMCB4JCcwVkzkvyLLaTPlM4M2BQizOdA76OAAkloIzJ/As5vAKL3JcEHiGIlMv1tIAoGMu5Brj8jBYUITveWLhqZFtJjWlfkMBNJfomS3pDAXiROdzCS1wLyj4FkDWWeFCSVOfojAvGalBDPEAehxPG6qX1p6mY8MCFN4KM5QTdirAtI8zEE7E6SOjqX5VYwkV36h+a/tXCaxcc3bn711Un16tTp4S5320NCQyEysppn+/atntWrf3CMHjPGMmb8eFi6aDFMmjgRcg7lgCLrGDhoEPTtexek79sHhmnA1ddcA5pFh09nzoLvv/8eDmRlwTPPPQdDhw2Dr7/6CubMnCU456Xh4eFaUIDD0bhpM7bi8+VSGMZWKcTjuQsXpqYeB7Vzlri4uNq6lHaTcxHsch3ZlJtbnpCQEMENI0zdvDMjY78C0FatWjmKi4s1TdOUxlVyghQEY2NjozIyMgrj69ata9F15dPzbEtPV+lyrGHDhuFpaWkFiQD857i48CHp6ccWxMU1KJeSWbzeQrBaI9xCGEG6zqRpuux2Owoiq72s7OjanBxfXFxcQO3atctVjmjDhg1Dw6T0rU9Pv5CI1gsCYUqubS+NKg5wBIprhcBDlmzXTlSnfZ9WLhaEVxFoHTYErQIG7fH4xuM4CHMAQ8iZut01Apv9mpWrV69eoTarVUUmC0kqLgP4qYFT55zks1To06dPPcbYu4yxw3l5eX9LTU09X0C64C4HDBjQocIcfQcjWjw3JWVt7969IyyMPYeMrZ2XknLcYnh5l78OCPtpJ/27wwvQVs8yeWqnKQQHziuOKLgQ7ffU9n4bhLcxYodM9L7CUZ8DAHkAmIVEN5HEHQKtD5QuHXqcYEEd7BBSq10Ff1QSAjYnAjsClQLKjWBqbxQtv2912J0fdZAkFjIBL2iO8JnCLHlPEjbhpm+MZJb7iFMTDUU/YcDNEvkTHKQdgPkE0jIfh0lWYEqT7WmQNoxTuZtzXZmdD0Z43CPTVx7XhAN7T7+JA73GpLxanRLpDxpnml2SmUQgZ3Piz0qCTkByO3KMA0InEzBOcHpMue+JfGNLlj6UrqKiw+6c/gSBHExAnAFXxLqzipcMfy201/T1SLIlIdsCJKOlpGyp4UjdsLik5nmDE7tOIuQhICND/h00ikXCR4jBPr/WYcJVxPBbpyVk8K8izS/jF/Xqpk3vCg4OntO4SWPLTTd3otjYONy+5efvU7/+dur3a1fXfee994bcfMstCc889RQsXbzYD7YqMEuph926d4fOXbr6KSrT09OhrKxUmcwgOro6LF+2FNq2bQtPPP0MbNyw3vfRlMnTCvLyvx738MM9oqKiEj1uT+DyZUuFMAXLyT7w/La0tLd37dpVdj6iimvQYKXOmEot8TAAr4dokkXTVC5qXkV0tHQbxiRlIk6Ii7uVAGqp81MQsXDvvn3/aFe7tr3Qbv+XKeULOsBMhvi9IDKFpu3RysrWkM32/N6MjPFxcXFR3DBeNTXtHQQYD1Ju0TjfB0RdJFECQ/wOAAqQMZW/WgxEOabLtVgPDOxpAKSqDCYmxNMqLWdPRsZH5/NcJ+pcGAj/bKsvfPqzUspenOMHzGRvYfuSwvMF4ZJy6ttObD5u/TqtlK2rFm2Vrke5BR8CwJOmaD8IWwBEOQzjB0tnnwn0VTCVw+H4SOXwAkBdAFhqmuYCXdcPG4bhtlgsYVarVfljb5CGQVYpf3CaZpnD4eiCiMVEFM7c7jVOw3AGWK03cE0LN4m2a5p2AwJMIYBJKgDKarU2NE2zBRHtnD9//k+JiYl1GVFTnfNcE9EmhAgDTRMoBFlMs9DLeYymaWlBQUG7S0pKrgIAxaGfsW3bto39+vUz09LSrq4YZzNE3MI5jzJNswdxnpIyd+6a/nfdNR45v5YAJs6fP3+d8jv7fL5QRhRk1bS9Pfr23d2v3y+zJy5g3v+Iqlc+CKsPkQLgemFu8BgaHHXpwC8WOE9MgSkZtKxZBJkFQeAyFFHHRQD7bzBmBd0xtQfTyVW86FBqaO+6HaSQ9pJysTbUrnck1A4VLx266VeUkb0WhwRDfjvkPAgEHZOleVtK//1UoapXPTE5qkwU36Ry30qLcjODQmq2QeQhQaXahtJAEaeCe0pyjG+hx2EK/LluQ47UjJmQWxQZsxFmfOcL7V2nuSStJnPKtVpwnjB4+HVcY2WFTQ+ur2S4Cuw9sxoTvmvAAqEqjFuJiiTXOefbij67Z3tY4uQ6JLClMPQ0YBCFqBL63RvIqzUFTloZlvwES5847kNJTObBHuc1XGfxwgfpJfbg7erow/CeU7YQMgsQvmIy02Upsf107Nt7lIuGwm+fHSTs3jbM9EWDgK1F1x7dA6k3QVhIelciLPNKPcPKzTYmGHvLloza/Uv5/RHv1u/X5t0DB7bIzT349o03dbr5kcceB6vNqrTeA4s+WzRh1vxPv926deukFi1aDFq4YAFk7NsH117bBg7lHoJDOTlgGia0a98eylwuKC52gsPugGuvawu169SBj6dOhejoaOjes6fKJS5MS0/v+uXChcag++57/foOHToLw9CVj3nP7j0mctZlweLFZyVdOf1p42JjV3u83p45OTnFcfXrP65zvsckGqTOlDaJvPv371+t5q1RXNxdSFRfAjQ1iTQk+r5OvXofHzl4cLFXyvs0gL/v279/dGxsbE1G9BpHfEsCPJGWkdGvSf361U1Nm1kBEC8wzu+rSIx9IS0nJzeuTp0YTdcf3pOZOT4hJiZWIj6FRBsIsYlFypdNxoYKxr5R/nQUIqni2M+v00JC/gnnT815YSC8MShSIg0wTerBpTlJa+ddeqbVcSZN2CY52NsUP1XvpYKj3EaWSs+tAIGoQQQK6KACNoH+Y4b2A7CKRBLimOEqb+m4Gc5KuJOYmGjRGHteAvQ9evRo86uvvlr5SL+ucB8FAWO7pZTvVcR3vQCIkSjlZmaxvCJNc6+QcgsyVgukTAHGkivydecQ0VfI1RGmUJOkfIQxpo5a/UZK6ecvICK1YVeUj0Eq5xYRVZ7vYUk0TAJko5oPgEPAWH0p5UYAeFpnrJNQ14lYRc7uyyjlMQbwd0CsA4jzGUAaAtwq1b+J6hpS9kPEIJByhyB6x6Jpj0gpWwJikCTazBh7+DwDpn6/F/i3W7ryQdgUHJrXKoAJ3b6CUrcd3vmqI2Tknzg16SLEbJgcOiVkw5O9FsF3O6+CyaltL9wf7H9LNHDwQkeO/6CC00uSWvcqtOx4vqy/qH+f+vuZBq/04RcRkirvPaVOUsW9J4MVTm3zVxzMKmf3tDZOr3M23uYT/Z86tP+MpeI5FNWcCpg46eo77flOvfHXzxLec+oWQNIkanc4Fx+oIF843aRcec/JoIxTOK0r5XfqtYtYAP+DW/bt22cdMWxY83uGDXt88N13J7pcLhVgRet+/DFFSP56xy4dJzSKjx+iyDqEkCClCfl5BeCw2yE9fR8EOALg6NGj/v+PiY2B6jVr+qOllbYsTBOUeXv79u3OI3l57Q9lZT0UH99w1IgHH9RCgoNg0ruTNu3avm2StGjJF+Lfaxgb+71EvCM9Pb0koX79W0HXm6soUyJapCgS92VmLlY+4oT4+L5AVE+RPBDRFCIaSgA/ccQ+PqIHKig6k/ZlZDyotONjuv5PRrRUkS2kZWQM9IMwwLS0rKw7GtavfzdyXlez2SaR2x1oIj6WlpExtllcXKyP6CUhZYYmpc0SHPyqz+VSebWZppQdEbEVAmQzKWfv2b/fn796HuWCQLhwY1iIK7rIVzs7MAgKytx4J5wxYOdMIMx9DKJGFCyrOdTZBhhFAB2HYQJi3OI/UJWRijU9TQ9gOoH0wXj2c9kHOOqM6Un+x1TR0BWWkaQKLTVx/vz5jRXFo8fjWSOlzKsAzac45xEkhAp0jALEaJ9hdLFaLNukaT7ONK0FALSQRCod7AsU4lMOME8y5jClfN/C+X1eIRI1xqpJgPFMymcIsS5yPhuIXiOAIYhYvyJ+7DnTMN7VOL+DEPMBUfXfSwC8pSHWYUT9/dYMgE/8QC5EbaaCTHW9BIRo62faQtwgGWsNUv5oCPGVzvmHADCvworSSSJmV6RgqXzjzpzzx+bNm3fKwTjnMdt/bJUrH4R9JofWdfPhke5fQ2FpALz95U2QURBy0dzRPsGgS6N8GN9tGfyU1hjeT70GityWKu7oP3ah+luP6DV5s5ScgxQ9ipaP+j0ZkP4Lo7/0Ltb+sGZcQX7+O8uWL4HMjP0QEhH+3p6tW9959KmnXjx44MCgkLAwf1S0ECYU5B8DKUzofddd8F1qKpSVlsH1N1wPWVn7ISg4BMLCwmDH9u1Qs2ZNiI2LgwP79zvdLteNe9PSbtiybdvL1aKqhXft2gVKi4rmFbnd45OSkvIu5AniYmN/snJ+v88wQgBxLCN6ViK+rDH2muHzeWtnZ+9V/uVGcXGJQFRfsSnZdP3vrtJSk1utLwFihGazjRA+37sWxCc9QnSVRI0DS0recAcHT64g9ngUNa2hMIwuOufvCqLqyFhPNM2Fpq4f5FI+uzcz84GEmJiGFRSKE6TH8yFYLN2R82wQIhiJuGJa4py/4xPieo5YIy0z059dcB7lgkD4PNrzVzkbCFd/MP+L6oOc1zELhJ6MYT6xlT01L9i/VVcc0oxAGDSdh7j+hglnBvzKMZ0A4RellInJyckJCoTdbvcqAJh19OjR6dUiI+dLgAKmyDAAJhDRLZqmbZBSduaINxLRXUXFxd2DgoIe0hQIIroM03xPY2wWIfZBokeAsWCfzzfEYrG8BgCKUGMqSHl/8oIFNw4YMGAgED2OUj4oGRtJRMeIaFkFzeRDcJxF7WpEVHwErRmAYt9S7F/RpsXyRLkQpUFS3gJC3ANEmwTi9Yi4QtO05YZhzMLj2vFtxNhKKWUmAxjLEV/6NDlZ5ZZfLuXKB2HFahVk80Gg1QApGZS4LeAW7ILYrvyx7oodC8n/NyLACxZm+m0+BWXW35m28nJZG5ffOEJ6TmutwoLCyg/uyEo9HhD2VyjfLPkmeu6CWaP2paePMoVZMyGhESQ0bLg8bfPuB6cunOP54vPP39uxfXv/yKgoKHeXg+kzoNzl8puge9x5J6z98UcIDQ2Dq69uCUuXLAGbzQYWqxX2Z2RAcXEJtG7TBqKjqzk1zm/bsmPHTw3q1Xv1+1WrRqenpweZQpTExsT8EF+79sPP/eMf532IQ+OGDe8WPp9XEPmYxbJ/3759W5s1btzZ9HqD1Zx5pPw8KyvLE6sc3KYZZAUINV2ujXsLCspia9eOtdjtjQpLSlLDAgOHkJTHKggdXKVu9+a8vLyCRjExV5vH2ZE8JpHK99S50niEcFodjhUiL8/K7faWuw4e/KFu3bphDoulxZ709DV169ata9P1RobXe4gxplsQafeBAz/Xr18/WgOoXxtgS2pW1vmsq4sCYdcPjlYQAIcDrinPPdO6PRsIRz+YvzJ6oLOdpkPo6TzRJw9uOBEibprSB4Sva7XK3sE68Cu/8+n9Kr/4wIEDnycpe81PTr567Nix1qNHj37JGJuh4hCKnU614WlHiAUgZXXkvCcQ/Sg576YTXS+O52G/Cpy/jkQmMbbW8Pk+0TmfSehn84rniNMqTMsqz7jINM1XdcYiTKIhKSkpXQYMGNCfhHi04tp4ABhORPlEtBwAHqigvkwnoq4q5AQRq1cwZ32smLSEEK9wxmqTaS4SiGmc804AMAOkjCWA+5ExBxGtJyLFU/1SxSlIK6SU+xFRgfzrKSkpyhVyuZQrH4QrJa3As/I8YfVbnRC3359b6LYcN/qeqKjYtRTYVuY8+OkpJUJMRJn/tKRSr+I6Bz8L10UdYVg5oKpTlC6Xl+CyH8fQgQM7HT5yZFJ0tej4u4cN49dc0xL27U37pP2NNyqyjrAVy5ZN3LVjR//wqChQJmkFwoqww+NxQ0xsLISGhEKdunVh7Zo1sHXLFqgfEwPl5S4/oYfValWnyEC9evWcUZGRt/fs29dP1hEYGJi0fdu2iORP55Vu3rwpsHXrNsPffPetOYh4JualM8lQvUIqTUhFAZ+aalT5ap2aBnOmFKOTb8qJf1SmNlXeV9l+ZbS2ejH9famo6ZRfsktVpkv5zben5sSeNjbV1fkEeFwQCLtWO2padD0BUTxOiN96fDQj8FDZsdODpc6qCY8+8mX1ISXXMQuGnEzyUgZpP2EB+AipXJSDIC/7yRICL4Mo3XAWhqwzrvXK4wxTUlI2Kc14+/btzSwWy9G5c+ceVccNBtntzRXxCRhGWKnHs8Nqtbb0+XzbHYihJES4PTJyr9vtbi6ltJaVlW0zDAMjIyPjjxw5siUqSpFXQQPGWIzb7c5cunRp5pA+faLdphn12dKl2xITE6M457UVpSR5PNFSCKPY6y202Wy1bDZbvmmaEcokrkBcCHEsJSUlK7Fnz1gtIKABImbY7Xan0+msERoaejjX4XBF5uc3F1KGOsvKdqxYsSKvb9++zRhjx+x2u6e0tLSGx+PJXrly5YVEwv/R34e/DghXSlIdtlA9UMDDt38FJBnMXNMe9uUrtivyB3BZGfr/Eh6PfLYwBm0bHIZRnb+GxRvawvLtceAxFFBf4tycBYSTE5N5KqTa3095/9QoVJXPF1xxLJg6meR8PhK/NTg2cuDAcLemsYMHYwtTU3+RPH+JD/XH3Z6YmBgY4g0JYMEeZpoW3Lpva36MJUarHlpdTlw5UZ1a4pfL8OHDg+rWrauS7C/kJJM/buC/Q8v/+vvrzXPzjj7StHnTG3v3v6t+UEAgrl6zZuZNHY8zZp0JhN3ucggKCvKfGexxe6DLrV0hLS3NnyfsLneDOiu4rKwMut56q59JS2PMGRoa6gfhgwcPjq1Ro8YLZSUlEfNmf7pqzdo1jcPCwvq++/77x5nazlFqtmrlCC4ubrM7Pf272JiYOGaauiUwMJ2Xl7fzEjmYrsuKlKdyjnjEYMyZnp6e37hx43oWIUyfEGHIebRBdGzfvn3bWsTF1fRyrgu3284tlnjgfI9mmsJrmsHpBw5sblq7drhX11un79//dVxcXIxiOlLBFFYhMnccOLD7XGO9yOsXBMK0Aqwi0vEmAXuAMdgmiZ7QPnf9+/RjBs8EwrrJIGJgwSfRIwqrc00GqoMeRDGPMLycgReFWYIF5emWfSWpgWHO7VYzUrJxcWXbLsh1cIY863MdqHLqpqZy43LqRgoVaUePHj3oxDF/0LRpU1LHDE6ePNk88Q07tY+ztVe58QKVz6zymBWRx2lzdra889NzzNVt53qui1wOl3TbXxOEwx0Cnu+zCOpFFMErS7rDT/tr+bXayEA33N48Ew4WBcH6/TXA7dPBEBo8dPNaGHTjd/DBl7fC0p+bgMdkfxgIDx80PEZI42lrsP2RKVOm+I9gUxGMVt36d0eg47XK3y5m2tVJJzryAQCsCVM7aEkHiMx/z5w799QzaS+m6fO+Z/DgwcFEFI2IRy8kmX7Y3UPGg2BNGTJDRUq6fOXPOzTHjciFCzQttTI5ftiQIU+T5F+WG+VbKg+8P+/BXaYVlcnwbyNHtu7YpUtS59tu6+ZwOGDt6jUzbzgHCFdos3A0Lw90TYOBgwfDt99+C4cOHoSs/fv97Fn16zeA5lc1h/DwCKUNO626fnvfAQNOgnB5WVnErBkzvli6dOnn3sLC2albtvgPNT9XUUFUeVbrW0T0tUbUQxLNqKCwXO/QtJ4SsTdjLB+EWI26Xk8KsXlfZua/G8fFPYgAJRJRnaZzVBC1lYgTKrimb2KMRRmGof5+IoRwWzi/Vql4P/IAABZQSURBVEjZXnL+IpOyHyB2RE3rC17vY4S4FhElqEAvgKVp+/dvONd4L+L6hYHw+qAIH5qdGWEsIsvghN9g29JfEcacMU8YOHis3qENXj20LOy6IhNagLm1WUJHb44+jtwYJohFIJN1rVyzqONZvWC+f6ys9qPdYKU/dfBSSmJioh2l7OU/gI4x9Jpm+qJFi9QpS79ZhgwZUsP3/+1deXwV1fU/59yZyXtZWEI+7AIhLCourAq4YdVaRBbrLzE7uGFtFUX9tdbaurRWW22Le1GUkNXwBFEU0FqNRZSqKMomZEUwQEIgQJL33szce365T8IvImJQ2qZx5q/kzcxdvvfeOXPPnPP9hkJXKoAPhBDxqJMVDeNTx3EmBoPBR9rIJPWlOpKTk8cBwHDLspYWFBS0SV71m9rZTs5//4ywfj3Sog59uu6B2CgJW/d0jnwnlhJhTP+98NjVc+H9siFw/9KLYce+mMgGKzGhHmJ9YdhV3yUShKV5qb/z8TU74enp00ch8XvA8ExOQe5MXY8OlpC2XCUsMSknJ6dNRPqaTm3v3mCvQCBPT1il3T6xlu8XklUvRbjYVOQyci/lYFnuwlydrvEvO+6eMMHY1bt33HubNzeMGjWqc7ghfDJauKWtfdENuzIz7UVmY6NU8I5AIauqq14b2Lefzj2ui7aD858IBCKeg6ysrOXE9GTi9sRld/+X7PLbCDx+/OHHN5508okPm1EWrF717oJxZ4/XO+H4V156+dFNG9enxCckHHJH651wxAjv2hVxOU+85BJ4e+XbsG3bZ6CkiqQr1dbuhtFjxkB8t3iI69RpX1xMzMQfp6S8W6O5o3v2vDvY2NTtufyC3A/+/s4vngi0bd619OW0pKTuYYDFkvnJzhUVC9dAJEKXhg4efIN03aqyyspXhg4adCMCrP20rOytE5OSrtUqSkB0qqtUkHRuqGHcyK57ERF1UVLqh3mTD7HAVipbaek4xFOZaCsDDEKligBxRGl5udZ71epLZyohrq6oqNAYHe/j2IzwerBAJ+5oF3m/+BiI3RM6EnnG15J1uO4VVcEhi1IOcke/CROMqKj6Ip+BUxnBUMCH3GOs2aJdvqopFF9wPpR8I7FKWlpaDyLqVlBQsOnC5ORO3YgGFBcXf6wbm5qaegIyVyilNiJio2TuZBjG7KKior/p+0zm3kEpN2i1oZkzZ2rSlcF2VNR2v+t2VuHwb9kw3mxOOfuBVhZvVlCa25yOdF1DU9PVPp/PtSxrKDPvLyws3Jqdnd0tHA53s5RySL9pFReX6/qzk5P7NIbDvXr377+upqbmIs0NTkR/dV23xjTNftHR0TvmzZt3TJzmx3siHIfyvn9GuAU0KSnyXVcTbuhdsHZBn9S9EcYkbYZ9TZ1hZWk/qA+akXOa/vKLwCwF+m3zuBxfY4SzU7NHMPFcBDgghHp1fl7BH7URViH1phVrTdOT7uqrrz5FhsMTgbnkkqlTP1z+4ssTWTll8wsLN8/MuPJ0h2AAMJQrdh9l5FeFab6gbLtXM1PJXWQY0wYMGKCltpi/EHnU3WEtRWaCmAKKqnOKcpZck3FNX1vYo1Apg5iMz2nny6/lvdaYlZXV3VBqokJlN4XdpX5/9yhwDgwRKLozOUhaX1OIPsx0NgOuyi3MfS87NTudDJ7MQGuQ8S2ly3SpMieQs3NGRsYYVnSuFPxJXV3dPzTVnXB4jKSIBJmicHj5/ECg9sqMjCUgeP783EKdY/mF6zkz+9faCDfawVxNV6d/m56VtZQVzv3s889WlJR880PouIzlv6mQ22666Yau3RLmCBJQV1sz78GH58zSCkI58555rLysNDVpyBDQ6Uv6m3CLEa6pqYl8H86aPh3e/PsbUFFZEaGq3F1TGwml/fzz7RHCDk2Usbu2dtIv7rxz9Z233j67c/eus+1guGfp5k8X1uyovm1ZSUmbXv5aQzE0KemVsJQZVVVVh3bQJw4Zcos2wqUVFS8MSUr6GSFu/bSsbOmQgQNnI/N2FGKkPs9EP4pGvC7IfEGzgHp00LYXm0Q/RMM4Ryi1AZXaRMz7Gixrn8X8e7DtgmaPyISyiopbtedgWFLSDxzmqaWVlRqj430ckxE+WuX2muhRJoutOPrA7mNhzFoJJ/eLijZfBkIdoHbo45j+CO8qVQsoLzqjccMnOqTlaPVnZGSc7DqO1smdKBAnN6f3jF+0aFHkxSUrObmfK8RWV8qfKqVWG4ZRzMzLhRDPuK77mEDUvCsfxtr2XQ2WdU+zkMFwllIrDz3erK+rmbheIoBzDhrhQpByZth1dRT19YiohSMqhGk+rMk6EPF+UOoAI9bZzHf5AaxmqbTfIYB+SchnRD3/Rtu2XWQYxlhmTtXeNNd1/7R48eJ/6SbieE+ew8r7/hrhw4HVM9VnSHBcI8Iv7SoA2ZIO+68YhaMYYUXqPpR4Kxhc3Mx48Vt/bOyS0P7QP8hHl9kH7DhhiUeI4HVEONN17PusqKjejuRZtmvfYpH1Z0PovEiKAoQcJP6jtO23DSFGSBYj84ryZmky9J49e3YXQnTx+Xw7IRiMc8C4gUCRJrpChE1E8JEt+SFC1As5Dhg+ShwS+mvlp+YsyTiIDJTEtIV8RokMOzejfqNhXsWIexi0u1mcpPnjHRkuEGbURah4AgqxGBiqbNc+SbJ8KcZnDmMHL2firaxgNAIWyejQ29BoPYFAmuVqAKJakVNQ8MT0zIw8YDyJtbShAtfwWdnoyGsVQ/33wQhrlqGxo0c/0L17jzSdC9xwYP+6nZ9vv+V3Dz30+i9n33pf5daqOy6dNhX21ddHCDpa74S3b9sOU6ZOgS1bSsF1XTjnvPOgvKwskp607OWlMGXqVNi8efNruc8+e1352rW7f/OnvyyKiYs9X5DAur17GpRjn3XbHXd8sZc7hmPwwIEBR6lrWxvhoYMG3ey6blV5VdWLgwYNOlkodT8grpTM4zkUmmX4/deC686PuKqVmqKIVoNS3QgxSWmVJebuyLyehFi3ubz8ncTExO5E9ACGQr8mn+9mZnYRoEkxd+Jw+OHy6uptx9Dktl76nYww651xOO6HLqvx6MJwQbgExjQUrok7LUsqvEdQ21SU/hk17GI2xHMCqUtrS2sCgs32SquxccoI+P8XoCN1TrucBeJGRrwPta6zUi8/9/zzEblUvRMmnWMrpWYeq0WAcQxwPwFocpWxze5hnet9M0l5lwSYDUR7EPERIcSnUspFAuBpRjwFNK0IwHIiuhmV+qXL/BS47iJFNEwgNpBhvNasdPVzqZTOAz6fmTcKPX6InckwHnEcp5aIzteG2wS4RzHH2UpdJogmA2LOwoUL25pa1tbx/Xde5xnh1mhHog0Pfrr/zoFX3zSMRzHCQPL+3MKCidMzpl8EoB53WKaiwkdBQAoRXQwKbiLGtzTVH6Nc6o+JeSrYGLxTAWRbTI/ML1wwJz09fZABxpOm30zptHF/sHZAVCoKHJuXn3fdjBkzuri2e51gyBCCltmgigRQESK/oZgTicVnmo1GunI6mHCDCTTDBR5JiuYodB9AgH0gKUYhVyHgGwx8kWHgyv4DBwZqNmyIroVYf7ThXAiIKcjiCUWqh0k4wIxRT+3fL3sT0CUGG4tBuTeDhasaQ6FCv+k/HwGnGgQrbDc8xQL4a0iIYSaKUxyWvzcR56GC9xiNt5RQbm5u7trszMw7DTRqD4Qa81t2wtmZ2a+w4se3VW97rSPthKdMmjRp5OnD/9Kvf79B0pFO/f56rigv//2Tzzxz79kjR45qcuQjt99x+/i6ujpwDqYo+fw+qK6ujnwH7t2rN0ycPBk2btgAGzasjxjq+vp9MOWyqWAYhvvx2rXpDzz44PNnDh8+MS0z8/Ho6GhNY2iHgiHfmjUf/HRBYaFOD2lL+s6hmX/q4MED15WWVrWORk5KSuoupbQPGmbNEZ2EUiZYRNUbKyq2nXDCCb22bdu2W2/ohiYmDg5KWeNzXdFE1CXasrraSpValqUVdZrWrFnTNGrUKLNpz57emyorP+vbt29XnxADHAAOh8Pbd+7cWftNy/Bbnv9ORljXqXfAQhlPUwyPkAfkk+KMpjve851+BRgRrvY2SRnqALTV0af/SiDcgYj+1oaYIkqg8v6Ghvi7juaW1tHQGzdu/CMq9SMG6E+GMfS5556LpFC1NsIEkCiZ12sFQmSeD0QjhBCrEbGzlHKe67pdmnnHb9W7U2b+AzM/pFOKkPk0IBKo1DLQ+doAv4nITTIvIyIhENcpgGqQchIT3YhSzkKlurhC+IiovLi4OKILnZKS8hNmnkQA/2DE85pZ04IGwLDml4EVzQGrt3zLcWwPt/33GOGk9Kdn7XFiHwZH52p3gIMMiBF1X2HM0u5oReqB/ML8i5OTF4rYqJeud6WcCUBKheFSw0cXE8C5oJw7hWkabkgEdzXs2tuta9dfCqQrJcOD+YX5j12TlZVoS5wXdIJTtYGakZk5QUqeYxCkzy8o2KhVTnrFJ2Qr5PNcx/mzMKyHBJrXEzq2JUQwKOXprGhaTsGC67MzM68BpcYLosfYxZ8iyYBA3ABKOQ5ZmvbyMkR8PSc/Z8XMtJkJYSOsc/yiWXIXRFyCwAlImBiWzhN+4e9jK3uyq9wXDBazCaFkQVF+UVZq1pkAfBUKXgGM5ymCJwFgKDGcHbSj74s2DswnxAX9hwxZ2qLyMiMj6yeukoMxJP6Q90JejVYwIckfSglp+cX5H3aAWRLpQvqkSV3B57s3Kjr6Bi3Vqh2M2l0RDoXfcBy+MfBiYFOPbt0uuO322+/csX37Gb169vILIqjfV68FCmB3bS1Ex8SAHbYhMWkgDBk6FPbU7QHTMu3169btXb1q1a9eWrGiUHM5X3F58gt+X9Q0XYlSCogInLBTicg/zA8Eyo4R07ZEox4tPenwCFpd/ZHcq2297hib/7WXD9SOs2bbcMzegZYSnTUxF5OEkczqIgB8xDizacm7UaddLwy610RKkAe7qfWE97GdFmyIf/5IxnQugDkiZsRSQtblHBJviADCoELKSX49uH7J3a2kCg/v1bRp0wZYprlFeyQWLlx4Qct5bYSBuYwApje7ly1XU35KOc1APIOE0LvPdxEgZPp8d4RCobn6mzci9nEc5wHTNLXWuKam1Kxa2kuudZNvNQzjWjccflhJGQuGsQURXyKizkqpy0ylblKINwNRtZRyLzD/LyBWS+ZXtG4wEY1B5lLJfA4y70QhTiWApUXFxT8/XgP7HyhHj9ml2nV/eN3fNQHnuPfllMx5N+1VcXO4gxhhJANQ1X7FCF+ZmTnSlfinvKK88zWIOjLa5/M9iJJ/ErSM/p2ESJAhex6D0u7ZeiFwq+1yAiDcSkw/R1C3O0iPRjnBj5VhzAUyVqESr1gNdZ85XbpcJ5W6GNlYBiBDivBcYlVpK/WYJYz7WHEDA64VxJ87LJQgTs/Ny706OzPzOgScsH6TP/vUoU13A2JvJbAEEbe7IVcYZExEVH/LKcxblp2efQaASmfmKmI6hQWWGAw7HSUzyKQPEESlK93hhmUEOOiejQTnNbuZPmSE8Yrl2wbRSpvhekMZc0IcOslHxtmWE32vYzU+K5mrkeh9HW3Zze9/ec9+xy+FfBRQbSE0NkqQ5xiMqiEcvC0QCEQiyzvCceGFF3aOsazrhRDJtus6yGQIIv3B5H3VJP/yUsmr2jhinz594v2WNXHEyJHTxowePWT06NHxH334UcL7//xnlBAC4jrFqbHjxu2Nj++2+523V9VUlJe+Ul1dHbhw0qSqlhebSydOnNMsmn6mUChAALmOE1ZK1bu2/bMVJSV6V+sdAH0BIKo5dqiijXnFX8GM/9a1Mxh7wxAH1OjGxMWObdz1bvRp1zQLnv+aAHsAcCQVx0CKVuD+T2XDJ0tSvpz7fKjMNdYpJzkGBRBJ79APHQhMOgPC5uAl54RKtWrVEV9gUi6/PBWFeAqUuq34+ee1MY0cOpNBKfUzIcTicDj8GSJehYg6UKuEiDK0JvhBGtI3BcAkhXgWMa+y/P43Q6HQj7XAgpSyh2ma2p7o+8YVFxc/m5ycfBoxT2eAPY6Uc6OiovoppQY7jvOa3zTPVER1TU1NG/1+fzpLeSoZxvM6iIuZB0kpPzIQx4EQAxDxgJTy40Ag8MZ/8aTURlg/6//e7o3w+KseG9cQNFII1PEU5/4Pjh2KLkNP/FXJ3ed/KYLxqtTU3mgYlzyTnz+vpXEzk2d2DplNswyfNefAgQNNcX7/uY7kaYKxWjjBRcrwjxWCts/Lz3krNTV1OJExprAw/6m0tLTzLMOYqiS8mleY92ry7GR/3K64syTKHyFpp65aY7N8Q7ufZqSlnQgossAgTecXMJW5x3GdkQuKFizKzs4+Qy+S/Pz8gvT09P4WkU4LOUGQ9SIYUKYVTYQQZc8+++xm7R4cduKJlxJQggJlEmJpXXT0qvgDTVOR6DRAessFtzEcDpcOGzaspmLLpsmE1gUg1VqrU8wi0PmrpnmB4zgrY2NjtULKACHEG2DLycwwHgVarMBvyagHni5+ujQ5OeuEGIOvYJMSHddd43ecF54JBL6RKeg/OPDfpmqtsdtVS/5FRUWZwnWjNGVfbGws+/3+/Zp5qlWh1Ldv36h+PXr0Hj32rAEJ8Z0H79yxoycwGF26JexlUOWr33mnsrq2tiItLa3xcO3YPn369N23b58daxjRTUoZzFwfGxsbs2PHDh0Y853TXr5N59vhPdbBD1fHFY+IMTXFaGDwc4RCKGI1LWnK5WfvW1f5dUFW2jGyxnf6BEk0UAEf2g3r+4lcQTa9Pdr+ZMOR7tfu6E2ffJKLltXk8/lmHa6Dm5ycLAKBQEQHWl+ry9RzRv+9YcMG1Pm/X/e/Dv68W/PQf3FP5O+D8+2QjvHBNEL9e+ScLldf21KfruNg/boMfU2knFZ1R65th3PkWJoUD/BVdrN2txPWQgbJyYEvTbBj6WV7vDYQOKKk1qEJ2brNBxdDS6J660msJ25kcrYIph8+2VsWyheLmjElOSWCY+vf9UOlReD7sEmvF2DrNh267uD9LYvr0GJoWawt7T/CIm1ZNJGF3XoxH1yweiF+qd6W6/T5Vkn7kXI0NkfoT3sc8uPVpja7eVseWC34tDwQ2/jgaks9x6tP3/tytDG9p5nX766vIqFDRI9qaPS9raOkDyviqPdrIpyGhgZn+fLvnlv8vR/E4whAOzTCx7F3XlEeAh4CHgIeAh4C7RgBzwi348HxmuYh4CHgIeAh0LER8Ixwxx5fr3ceAh4CHgIeAu0YAc8It+PB8ZrmIeAh4CHgIdCxEfCMcMceX693HgIeAh4CHgLtGAHPCLfjwfGa5iHgIeAh4CHQsRHwjHDHHl+vdx4CHgIeAh4C7RgBzwi348HxmuYh4CHgIeAh0LER8Ixwxx5fr3ceAh4CHgIeAu0YAc8It+PB8ZrmIeAh4CHgIdCxEfCMcMceX693HgIeAh4CHgLtGAHPCLfjwfGa5iHgIeAh4CHQsRHwjHDHHl+vdx4CHgIeAh4C7RgBzwi348HxmuYh4CHgIeAh0LER8Ixwxx5fr3ceAh4CHgIeAu0YAc8It+PB8ZrmIeAh4CHgIdCxEfg/PacA0PRTuDEAAAAASUVORK5CYII=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2875" y="0"/>
          <a:ext cx="304800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100693</xdr:rowOff>
    </xdr:to>
    <xdr:sp macro="" textlink="">
      <xdr:nvSpPr>
        <xdr:cNvPr id="4" name="AutoShape 3" descr="data:image/png;base64,iVBORw0KGgoAAAANSUhEUgAAAeEAAAA7CAYAAABMmDLzAAAAAXNSR0IArs4c6QAAIABJREFUeF7sXQd4VUX2P2fm3tfSG6GXFAhVFARBUURABUGKoaOIAoqUFXuPa/2761oQFQREikCCdMG2EhWkCEgvIQkhhABJSF7Kyyv3zpx/5kFYRJCmu4iZ7/MLvjt3Zu6Zufc3p/0GoapUSaBKAlUSqJJAlQSqJPA/kQD+T3qt6rRKAlUSqJJAlQSqJFAlAagC4apFUCWBKglUSaBKAlUS+B9JoAqE/0eCr+q2SgJVEqiSQJUEqiRQBcJVa6BKAlUSqJJAlQSqJPA/kkAVCP+PBF/VbZUEqiRQJYEqCVRJ4LID4aSkJEt5nTpWKCi4YmbnjSeeKAMAumIeqOpBLksJJLZrZy8LDZUrV670XpYD/PMNygYAHABcf76hV434MpRACAAUnz6uyw6Eb7r/wy5Ot3wAgF8RCx+RNJ/3yLBdKUm+U4Uffvu7wWgJGAOAKJm0q2sIIBC886TbooOF3coB5hQsvS/3D11Micn2MMPZEQmrS4xc5Fzc23mu/qr1fDva5I7uCLpTC+RfHp119xUxV+d67sv9+t9Gjx7o8Xh8Hik/nzFjhudyH++fYHz1AUC9m7v/BGOtGuLlLQEGAJ0B4KvLHoTjh04fV+ALeQuMK+S7zjQIQC0wJ6Wf+1Thh93xSV1mxUyQJgiizQwkAoHBBDwNjNUyQbzlI+hevmzkT3/k2grq/V6EJq0vAEFLYtrdzsX3Zp2rv9DEj1uiYFMZQLbbLBlTvnTsH7tRONeAqq77JfDi80n/lKYRdKyk+MX33nuvak4ufV00OAHCuy69qaoW/uISUCDcHQCWXf4gPOijcceMgHfAKL8y5oxp4OCFjpyUCb8A4fA7p9cBlNmEdAgM2R7ADch1KsyLKnBElYbpprjBFmH7/GhBpFnLtiXw0KKnCqHjDGvNhpEsd0qP/wgn8V/2WqbHcajIVwypSSYkJTHYCY4YqMEzU0YVR/b8v6CCErfbf62yJCbzIDM9tI4WV7orJdEI7TbjKgJvVHHAke9AaewdV2nBUT8Hh+eHlWel3nuqRoWQmKQHG7VbMoKJjNEhrmmj81PuPdJq5GQ9vUwEFge2KYMprY3TJ09dP1rEg+Lyc0p2BNvt9arf4tl0Wr3wwUnBAOFQOGdcSeX9ob0+DtWkFAVL7yuNHvqPgKMzHysHtV2pKn7jSY9bezSxW/HqkuJib2x8wighjWpFhc73fEZ5kc/wHZLcuqnKPH3Ri6UKhC9adFU3niYBBcLdAGB5FQifkID6iv9XbPHnAmGCHJ3KWvu/qNxKPIqVeQ+zLsRgAgE8SxLCK8zUzwEzvyDJuyDyIuDmyyFFlo3FIcZ4QOgHAmzA8GeL6XheOpx5htfyMAPsajK5iUnoxE1Y49EwybV0xNGI3h91AiEeF8AbEOJmMOU0ndNVROwaLxOv6JLFMIRHBUEUIh4EFJOKljywLPD26VEaowcYpz4AxAkhDgGXiAD7aCz31UPpe0QCa80A8hHh3cJouQSmjDoJxmGJ025gBj0upLQBshAG5AHTfLXw8we+iuw5PVACPU4kugNDjsSWmt6St0ralTiDt1RfiMh3oEAPIXVjkl4qKo3/GlJv/s+m4i/0vt9yww0xjoCA1naHI8Q0RAMNeRTXeaFheFlYWFgvAojwuFwpphAHAbFRuceTy4l+NgyDewzc9s333yitTvyFRHYpj1oFwpcivap7T5XAXxeEzwS2RABBVgkek4EhfwnGvzs4nwOEgUgASb/pEAF9hPAQAauPjL9rkOjPGERy1KdIw/sjcPYRCPkuIe5kLnk7OGgKMbYcBdZR1khg+GZRMU8KDaH3kcFgKbzTGOhOIvobIZtgAfrGBLmSgCQy9qYULAsBvUyHQRW+ivYkzceBWAMADCWQZQD4JAf88Vhd1+Dw/ba7CfEtQDlHEu7jiI8hw28MQRO5Rk+ChEaAbJKQ0JkRtZGIw0uW3v/FSY2257SeqOEHUtA2TpQiUI4HAmKSekpOoxHYGJT0mgQexDiNQsRXJPGpiHIdCdNxfM+EEeRjPYqvy1kFSUnyr/SOJ3XsqG3kvK/NFnCnbuGH3W5vuG7Rom26/sGszz77olv79jXjW7SYZrNa65lCjHnzvfdW9ejatZamaR+ahjwaGBiQbQijic/r/a7Q5Zq5evXqor+S/C7yWatA+CIFV3XbryTw1wRhSQAMENRfQAKmIp8kQs1gNzzU9XvYnl0LVmxrBGVe3X9dSvTXIThe93cp5wBhKaVLcvgMJKg+TQ3wfSnZNYA0ySC8izGI4kQfCIlDbKH6516nZzYyfl1RGGsQnlsehYG2RmCa9xCywRLYJ05L0KhQX8lkhtDRp5e3sQh7LBlyNTH2IWP4XQVYziUUTxe1PPxPSHqBAm9PidSszteRWDvJxRBbQMletyukCTOxPyKMZsT/LRGfRpQTSFBbqYshmpe5pQ6zAWgnAm4lgBcksUnFVx98JvznWokAMJmYnFSkhb0IKf38AWlhvafcgRJnSIavOK/KeSfs51qPI8JL0sBRqIkxAMwrLTCoOD/uYFhI5g4CWUooByCwRYhac2F6B/m4e62nWodDZzJ3/y5zdRk30qVTp66BVtsAXbMsbdmuzZrsjIz+7vLyDs2bNdvQqEWLBuFh4V02/vhjnWOFhXqra1vnBoWEfLN3z57l69eufSIkNHRRVI0as1d98YXVYbe/C4zNXNau3YK/2kbmIqa3CoQvQmhVt5xRAn89EFa4qyNC2waHocxrgb1HQsErGHhMDjfHH4YX+n0Ku7Jj4Y3PO8NBZwBYuQQrJ2gbkwMZ+eGQ4ww4Dt6XWs4FwiCznc7cWH83UU0IMotYWG0+HAEm/geE5fsE0DvAErKq3Cj5mAhu4lxcYxrwCjB2PZDcAci6AsJ8ZzX5YOhRPoUDdNDclqtMu7sZAVtNjKYR6WsYyOlE8m9FS0ZMUl0G9V4YwangDYasrcnEfdxkrRFxPJHcD4DNgLGNyMTTZGhPAhNNTI8xyBZkEabBZgOYaUB8FwC9wBBeObb4/pdDe03thYDTCPBjpx74HJwISKsEYWLs2aJF930Y3mPyw8DZG1KwCUzDUSTNPGaxDj2Wcs+h8N5Td5BErmmsp2maSwmp0PDpfV0r7j1yqdPxZ72/T8+ez9kt1tva33jjzk63dLo+IiKy/vxPP9Vr163D7uzTB8tKS3H+p59iQV4e9B88GOrHxMivVqw0t23dwnv26eMVhlGSnpHx4RdffHGLM69gs1lQ/krKDyvz/6zy+C+NuwqE/0uC/gt089cDYaXxVnMQvNL/M7BpBP9a0Rm25YaDSQDx1Yog0uEBSRqk5YVAsUcHDRC6Nc+GJ3svgMlfd4Xkn5qAx1QJRJe4PH4LhBlkSzAPOReNrH2yl45JWlhwnfuR4buGgESmQxSXNIkk9bGTWOXR+AyS2EEKszvTLRuF6VuOXFvCpPiQGH4nffwZpokRnGNHzaVA2GxGKNcByneEZs5Cn76WANZygpd9TDOYMD0a8nuJ03VCyH9ojN1LjIeQ4Z2DqN8DXFqk9I3jpF9PQI8Sw38SQB4D9iwQW4VMzJaALyKQFyT8AwH6EMkBhHyUc8l9MyufS4EwSDZFEH2NHGajpBeAMMFAebOG/EkmZTdA9qRUlnK0/APA+4lO7pcMDFgjEHeREMNLl426cpLHL3BZDRs0qE9ERMTb/QYNqtXmuuuwtKQE582eDYZhws233AKSJOzZtRtKSoqhYUICVK9RAzasXQeHc3Phrv79oW79erA/I0N89OGHfH9a2sjgQ4dmTNm06VcBdBc4rCu9ehUIX+kz/N97vr8eCCst1qEjDLl+LUQFeuDTtddARkEoaEwCEIJJDJgyUSs7MAJ4TQ7dmmfALS22wYpNrWBdZq1f+Ysvar7OAsIRd3xSS2pGGgAdLFo8ovFJMo/EZB7iKR7GOb5JxAcRE1GM6G3ToAHBjrLvXUbgZADWgTzGzWDlHwFQE5I8FZhowQilKdi/uIbXMIBONmm29QI2lUjfAscPixaFPhl6Z9E4AhiOhNWQ4VokUCDaniF1kEw+Dia7GRi7TxJt5EChBJBQ4UNPYihXS8KnEOgGQixiwGojg2U6WB73CuM6APEYEMYCg2NAOF+3eqfmpzx0UnM9oQm/R1J6CLlGiAYx+V5JkTYt1GEkoEaPALH2BNKKAKuFxfJcSZYvK7QO20SIeyToD5YuuufYRc3BFXBTQEBA9P1Dhz7R4eZOoxo0aOA4nHsIMtMzICwiHHRNB4vF4gfcwKAgME0TomtUB2dhERw+fBhaXt0SwqOiIP/oUfj6yy+/2bZly+ivv/9+3xUglj/6ES4ZhDc6GtcwhH4tIoYQ4AXFMUgDWcKUA+kBLb0hzKB8Hcr34XVwMnPgj374qvZ/Vwn8dUBYkorfIX/kszIvcybBqhG4fRw8As8aEa2CtUJsBph+vzCC2+AgSPmQOXB2CcGkZwHh+h2TbEXhdW5gQnqLloz44T/TTWhPnFnTQkaCQLZNeknXrZggPca20laHCwM2V2uma5ZQZ2HOj6GO2rVAEzEMzXSv1xJm09BGIbY9WC5rSSHDi6yfrwsr6hwoA/BaaeEHS1Pu2wvDPraF5UG80EQtZnqPQDVHFs83a5DFEqq7cJuLOx1osSegEEcArEC6jAabuad07shjjlunVLcE8HhpkI/rOgfTKC2yHtoDKWCG3F6/AVhFLErKt4ZY0k4n8FAgzAROJ41PFhxWoZuOOe3FaeBP3SIMvP3jSM0GTUAYjITYUvz5aCcQQdCdH7bnEsucNXHXqdHWv+vr8SdpLOnxx2v6pHwmJDT0/tDgEIvPNMHn84HP64XAoEA/EOu6Dk5nsf+vq7QUgoKD/f9W9Q4dyvmmzOd7dOLEiduqGNzOa9IvGYR/DLj6Fg3kGxIoAQF+QdhzrhEIL1pafJIz35bgvpEEEwjsIDBzHwj8fn+4a2F8PFQxo51LiJfP9b8GCPtMBk1qlILbq0GW0w46SpAnkkqV1nsuy7IfwP3leGCWz+DQNSEXfjoYAaVe3a85X3A5Cwif6OdEh79q2B8e5t9NHB/P8Z3F8XK2a6f+fqY6xx/sF234mzsREP6r/k7K4pS+T4zlVCmcPq6Tbf5CVMc1YTaDGL5QtGj4+yeGcZpAKyfgVHmc6bcLnoU/1Q1DEhPjvF5vd58hbEHBYV97pXdrSkqKfyfYrmnT8Gvatx9RLbr6+OCgoBqGYYAjIAAQkfLz8vzuk7DwCFQAHBIS4ven5OTkgKvc9b6rtPSfU2fNUmQsfrkHAkTddNtttxQVFUHhoUM7A6Kj92yqMlGfulYuGYQ3BLS4DYlN1BmLMy8wvZ15GcR8krUouLG3CyAG+AdmAklJxULSBospk/AG97rzWdyD+vSpZ3AeyRgjKWVucnLy0cTExC6apkXPmzdv1vm0cXqdxMREuwbQTlF7zk1J+fpsbfTo0SPSZrPFqL5N0yxljB1ISUn5BW/CxfT/e96TmJjYkjHWxm63J8+YMcPPGti/f///Y4zNadSo0Y6kS8/GuPJB2BAM2jXIh2f7LIYStwNeXXI77DgUDhq/IAvQyXk1BIcezbPh2X6fwA/b28I/V3aAfJf1woH4N0H491xGl3dbYT2ndieU04DzV5wtDk6qisw983w1adKkbkJM3EsOh32wxhgIKb7duSv90c07NivttbJoD48e/VZwSOgYrmkUFBiIuq6T1aZSsBl43W40TBO8Ph9xRExPz/hm797dY1atWbO3soG2cXHB9sjISWEREZ2FlMJZWJjvBei3fv36KjP1f+R8ySC8PuCqW1WQpYYs/mJAOG7Ggc+CErxdkTBIWevUJkv9RwRkmpTHuLyXf17+JSYpv9pZC/bv338SEPUhIh8iljOi0ZKx7iREy+QFC24ZOXKkbrVa2cSJE/3adVJSEtu5c6dSEixNmzb1ng5C6vq+bdtqGpo2RtVJTk6ekJiYyGvXrm156623FMHPyQ32wIED7yEppwDRUSmljkQL7EFBjylq1aTERMvOnTshZdeuSisBS0xMtKpc9pSUFCMpKemk7qTGk5KSQklJSZCbm6s4vWHKlCkn4xqGDRtms1gs4sRvCvRo7NixloiICJGamgp2u52vWLFCPb9/bK1atdIjmjSxfDVrlmvQoEHdhJSJCPDMvHnzcocMGNDeBBipadpTs2fPPpyUlKTt3LlT3WdJSUn5xfOd55f3ygdhUzCIjSqHUZ2+hYJSB8xc3Q6OltqAs4vQXtWGUyI0jy6HMd2WwprdLWDRzw2h3McvPFDr7CCMYXd8NBoYFBctHTH7NycyiVjYuqnNmA27S6LVJ83XiUmWUG/16zTU2gjT+KLo8wd3nKmd2onJ9nJv8Q3EqVrRoty5AMdzbB09J9bUKSCB6yKtcOGInPNZTKG9PqjPmOUWkLK2P/+LCBHBhhJXFiwekXq2NsIHzw4mn1HPgNIjZSnjqqJyzyKo0aNHB6JhPGuxWJ7gjIPXXb4wKDBwzKtvv503cuTIq2pVr17Pa5rlruLSLogwMDo6OrpRo0Y8NDQUPF4PMM79PmKvxwMZ+9Jof+b+UoNgcWRY+Apu4eUHDhww8wsL1y5evNg5YezYd0yvdzgwFgiIP+gOx9A333zzwPmsg8o69evXr56VleX3/d9+++3WvL17bW6bTdjtdq/L5Qres2eP34/fsWNH7fDhw/bw8HDTevgweU0TiyyWOiGMHSliLMg0Tc68Xmmz2VBarUVerzdMkTZbiUqciNYAREt47dpHUlNTZaNGjQL27NlT9uKLL2LyzJm1EdHiJsrPzMz8FTn+hTzLGepeMgivc7TsZmUw0QIsphKEFcuMOINWrAOC+lJXFqUJ152etSyomacTShYgT4NZxgAMUxSBgFv0duVb8OxMcgqEZwCAVvHfy0g0BQAyVGwHCdE6MDi4W3l5+VQAiDZN88eCgoI3oqOjnyAhmhBiDSZl6vzPPnvcP66kJNZ/9+6WRPQKSBlIiCWIuNvlcr0SEBDwMmOsqZRyeXJy8puVQDywf/+xFcGcowXnA1HKbkg0DAAmSClNJHoMAHIJ8c2A/Pw9rqiosQBwD5NyFSB+CZwrf/o3hmHU0zQtgTF2UEqp+qjDOQ8iosnp6emL42NiBkjEoYiYb3D+nE2Idj4h2iBiggbwT8F5BxSiKxGtJcRXbQB2k+gVgdhKEr3HOT+EUt4tAB5CxIZE9DwAhDPG3pg/f/68/omJXyPiESJqDoxNlVJOSUlJuRD3wpUPwgpqHdrxpc0ZgiERvObZfcDnejnVrjPcboLLx8FuEVDm4/4c4wsuZwVhwpA7p2UjYbZz6X3X/2a7Iyfr4fk4FECfQtLzf0VLHnxG1Y9KnBToMy1PMtDHE/pGOxeOPKNZKaDnR9G6pFcrTCvxDLC7ooAM6T4nDLTyR4HwagIYV7L0/vTzebaQPtM6I7F3GMj6JGU2IhhAEEyArxUtuX/yOdpQAry4XdH5DO4KqDN27NjYjh07/l9MvXp9BREUHju25UBa2rgR48Zt+/LLL9/v0KFDP7fbDV6vl3Zu365Ysni9Bg38rpaNGzZAaFgYxDeMB6/XB0pLPrB/v8w7chTiGjWkiMhIWPvDDyW5hw7d+sDYsek/fPfdUqvV2kGqfvILSj3lrvZ9Bgw440bubKKNb9DgB0L8sHbduvOP5OQ868dNxAMcYJ0iDSGAf+/LzJzbOCYmXgD0ZQAHiMglAVQqHDGAnwRiE0bUkAHUIaKNxPnPjGiglHIzIm4VAPdwxnb5WcA4T9YR7zWIPuMA7U2i1oyIUIijGucLdmVmZv+Oy+CSQXiTvcV1JsKTACwWEVS+hSSgaohUHQG1ypfhBJ9BFoEsxhOuJ+FmWsKsrK+CE3x3MomxoAPI0+LZGQfw+ehLS35ZH+wBZ+P69YNwBWDVQMTZQoiHOedrAcArpWxVvXr1LocPH/5MQ7QR4tWSaDBj7B4SogUwprjrb9U0rcmnn35aNHDgwEghxJtE1JgBLASAIcDYapByNyI+R4g/ElETMs3xKQsXfq7mYmD//qMF0QsVm6VXAeAqkP5vRzIgKk4Bu9oEqnVQwa38k5ByJBL9gCojgsiDAB1B0z5DonhCbEVE+4ioJwqxjmlapCAKZYwtl1IqLd9giM2AaCYnMiXnw4BoK9O0p3xS9mVS3swZu15I2R2IRgCiHYm2cca2EmMaIxovAMYgwExJ9JWU0ocAA2x2+3WmaW6QprlFacIVPAg1NIul7Zw5cy4kSO4vAMIVjBHK6+u3NJww21zqy6girI+bfhSY04VrwWoAvw3CWUiQ7Vx6fwf/WEdO1qEoDCsJLk6Ov9VkPbw2GwKI00GaLxcufeA5dS166MwAb6nnSQQ2AVCOLFo0co6/jeN0kQhJSRySkkz1W0gea8FMiC5aPmKFujey58SaPrLfwgTf7lxxr1pcAJDMExMBUlL6CUhM5pCyq+Ib8UtmqpBeU29hQNOAcKvVzsfXCvYdynHbLUc9NgNA+S2bcoCdAlJSRMeOq7TUhmkIU0aakJjCoOkuNaYKRSCJASWp6VKThZCYop/6zB2TVmmpSfkEsIug403sVxSVSas02JlPoMZ5Smk1cqO+qShTnv77pa6D/+b9iZ0TQyLqBD3Hde0RtZgN01xm8/Gx786a4lq3bt2ktm3b9ncWFcGqb1fBx9OmQaOERjDqwQchLj4eNm/cCOFh4ZCTewiCAoPA5/PC/HlzITcnFzp0vAmaN28OzqIip9ftvu2ugQPXjxkxYopE7I8ADsMwtnL09vtg+qeZF/K8cXFxP4EQGRwgG4gCpaap6PZ0DrBKSvm8FEIB7nSd8ww6/uHLAKIySdQHOf8oKDT0m02bNkFcvXqtuaYN2JuRMaFhTMytIGVnjWgWEnlNzt8UAB+glEPDdf0+53Ht6VuJOMTt8YzJycmRcfXr36YxduOezMxHLmT856h7ySC8EVrpPvAEBQWgrvrS7UZ5scv+IDH5uIY8Qp7YkzqQQRmJURbJlnMmTEYS1QGKdZOzjeAG4hpJ2IGI7kbG6p3OuIsakCmxvX5NyfqzaMPHQRigM5NyBzGWK73ed5jVOhykvEYCTKgAw/9jUq4DzgdxTXtdCNGGhDjKNG0SSbnDarPFzJw589jgwYNrG4YxnQGs4br+ljCMt04AoYeI2hDRDESsIaVcumDBAv+JQQMGDHiApHwbEXcCQENTiOeIaLemaWrTrnzJ6rSeQsZYPYZYg4qLB3/6+edFffv2bc05f1pKOZsBxDDOWxPAXillMzVeDlBdIo5HxGwpZX3G2F7TNJFznsEQ60iiWoZhPBMYGBjsdbsfEUS5Gud3c8bGCymfZ1K+ZSJOVRrtgAEDepIQzyHAh0zT3tZ0vVV2TExm9K5d6kN0JwIsk4wN1Yk0AfB/Xq/32pYtW5ZcgK/4ygZhBZY6U8xYCIYg4PzcQVjn+6KqtjVUEdMMfFJcOJPWuUAY4KDpK+9t0e1Pg4CaYMGKFFra7lw84qULBWGJ5lrw8VeA4X4OVFPxhTFOCwqK9G8igozhwFkNazXxmu+IVscA33jUeA3wQSFYYIlz4chlYT2n9CcJXQjxMEMRj8APEspPipaM2l45luMgDB+ClC7iMBOAOUEScWH5SupmAzLEvRxxzrFlI76N6DV9DAiK92likgVYb1OQyg8rZQTtkcEcZa4gnd8BQLUQqIiEOb1o+UOrI3pPe0VKUYdACgAtCAi3M8P6VuHKISWh3aaPQ4u4gQiQS/b5sdKDswOD6jfSmDGSI9Y2ATxMyDVFpfFT/qz80h++8874WvXqva1pGmRmZk5/aNy4BwEgZN26dRMVCG/YsB6mvD8Z0tL2QHFxMYx+aAyMGv0gbNm8GQICAuCzlAWQnZ0NVl2HH1b/ANWiq0NcbBz07tsbTCGceYcP3z7k3nvXzZk+/eHIGjUed5e7qm9ct37u3p1ZE1JWpFwQIUrDuLhvmc/3mOD8dgaQAojjiLGDGuIqYRjPM8N4SVos9xNj61HKeGQsAwGcPp9vp6ZpvSo2Abv3ZWZ+1igmpjUCDNqTmTmhcUxMdxOgj464gEzzqOD8nxLge8Ut4wgMfN7rcj0phFjNOO+SlpHxqFqbDRs2vEqaZlJ6Zmbv8323z6PeRYMw7QiobrqhGRLU4SHGWmjo21sJkOsdV40ChJc0ZFGVZukA5FBGvn4HyrYv7Hcat7da65ACDGJtNwmpfcoQo5WlrrIwTWnI9BJjZS9hazhT7jcO7N//U0GkmaY5jnPudxFwovcEouKt/5Ah/gul/AA4H14R5fciACjt75DNZvuXFGIfAdSfO3duQffu3cNsNtsLuq7fSVJ+KQC6Msa+YUKsJ4DXQcrlwPkxwzQnLly40O/aGNS//3jG+T2mlI8JIR7jiNnA2BQhxN85YpAhxF5N07488TxPw/H+9jDEzBObxCgicgDiPsbYTyRlXxAiCxmLqrDiFQqi+X7NnYhxxGPI+fsgZScJUEtK+ZTO2CBllRFEq60WS19AHGmaZhciaoqc7wGfby9yfowxNl5DHO4T4gMJsJ8jegmxrdvtbh8YEJBGAKoPSUQTGWMDhBAjLBbLM8pnfB5r6coFYQWSgTr6ma7qRR6DLdm1YGduBPjEpRNtqIUebAVoXS8XGtc6DN/sbAjpBUEXxqR1HiAMHvMhsupPAJrfgeQ9GceOJmGX0iXDf/RP7vlowlKONDnP1JlttfC5tjPGkwnkaIaw122ad9t121uEPEaA50HdoOcIeXOBchKCvB5Ra0ZIT3BubVJhzP+78LgWIoPDgDCcSXz32LIRT50KwgjyXQa8iSDhQeURJvJpwAYLzoPQNKcR8r8VLRk+OaLvzDkgzBuk4RkC9sBHyPRdByRNRK0WSPONCnKRm5WBgQiSGeAgAqGbhvdma2D4Uml4WwswX+GSagJqgxnRKEkiGBjSfXT5AAAgAElEQVT/O0kxCYl5kLGxJLEfYxQrgMUxJrIq2LXGkYQ6oswXX/rvMX/KvOItGzePTWjS+F2VcvTjmtUzb7jppvsBILQShBfMT4Z33voXeDwecDqd0LN3b3j2+echOysLgkNCwGK1wEcfTobUVavgcO5haNe+HTRr1gzuvvde2J+Z6dy9c+ft944Yse7w4cNjoqKikjzl5RFzZ82as3716kemzp179Dw+KCerNIyJWecxzduzs7NLWsTGRngYewmlPIiI/yYhXrIUFiZ6AgPrMZvtTRJiKzCWjkTKjOcRnB9iPt8TadnZveLr12/LEQfv2b9/XHxMzB1cyut1KT9yWyw2JsQbXinH6gATGOfz/eeyEq2Qyn8HMA00LQeF6EdSlu/Lynr3Qsb/R2nCtCawmqHBRCS6Coke1tqVr6zsa6PjqgcqMiH/zpBFVWrCCoRdZA64tqzhAvRblH5dFBjLnwJnE2BiBUOdftKUzQBIwhcYWtoLz5y2hP3vuqunMtcmf/aZ3xLmD7zaurUrWSw1LJx/S0T3CMPwVGiePuT8B+Hz1Wa6XupyuX5y2GzKnPzuiYhmpVXHENEQJCJg7AhjLJ0xttFU9LlE9ZTGW1RUlPzVV1/5z6MdNGiQ0qpbOEtKZgUEBLRijLUwTXM5Y6wuA7iDAfg0zpdqdvsuj8dzh5Tyxgq/8H7O+UrT622IjLVFBYhSbpSaFsuI1GlEB4UQh3Vd/yYhIWHt1q1bb+a63pkBmBVj+FggRnOiUAD4jnMeCVL2Vi51BhDCdT1ZCFEqhOjDpGyEjH1XYQFII6JrS0pK5oUHBzcyhFDuIBvnXPm3v+l3112PI+eLpVS0++wWzvnXpmGsRsY6zJ8/P+081tyVC8L+iEHgMOG2VdC37QZ4c0UXWLDhGkAmzpmSdC7BqUXOiMMbA5fADQk74aHpQ2Fzds1z3fbL6+cCYWWOLuFdwkPKoyTabgEhxzCGzQWnu4sXjlAfnBMgTEMAtekEvteKFo9+Wv2szNG+Mu9TIOFvEtlwicZBTeBqBHiJrPAWePkn6iQdrsFQYcLfEGUjkvgmoPxYEn5cbA0ZGyZLupHAeYRyJgOZA1IbTQRDmC7ypIFzGcNdhc6cIZVHIZ4wR08BwHxCfB+ZLABCJFm6BjDoTibobZD4WOHy+6eG3zm1IggM2oIph5AOj6Ee2Esapc8LqSXrUg4GDZ8mgoeKLMFTQ8ySh7nE10mKXsjwdWWAII63OkOxMKxI7hYCvmEAV6mgCQBzBiAUA3FllnzLS563HV4LmRbWH1GOJWANdFOrmf8npbnctH79mGYtrpqoWzT44bvvZ97UqdN9ABC8cf3691q1aTNwzqxZ8I/XXweP16t8w9D9jjv8IKx8v5HVoiArKwumfPAB5B46BAdzcuDe4cNBBW51uqUzHD16xJmRlnbrPfffv+HAgQNja9eu/UK5yxUxZ9asORsvAoQbxcXdJwBmp6ene1tERwf4HA6lgThB1zO5YXQq3r//s1wAd0JsbDtTykCQskAIYTJNa8w4jybEDenp6euuatiwlluIFmkZGSvr16+fYEHsrgJhTCH26xZLjT379i2MrVOnqUXX6ykQ93G+1SpEAy8qohnkSlvzmOb3OTk5v2fqyyVowlGB4ClvYJpQ3VsG2wI7u05ubi4WhNU7TxsDnxOETzEEe6U27OfEF7SJl5fdgDfDqUePnvwWqchlFVkM8J8oahUs17BhQ5wyZYqZmJioBwQEsPpZWWZSaqpM6tiR7YyKIpUapyKnVZ1TUxxbtWqltW/fnkVERKgIZtWPVBHEubm5lpo1a/qS/G6n/yjrI0eO5JVRy6qeCrBLTU0VHTt2tEZFRamoZ3/EsRpTUFCQpVWrVmZSUpJqm69fv57n5eXJTZs2mf37978LTFP5dmc0bNp0Y1JSknomf35ljx497KWlpapdFc2NJ6Kp1YYGk5KS9NzcXCoqKlJ9qbFJ9Vxut9sSGxvrj/4+MUb/uEf26GFX6u2yZcvUuPx1p0yZ4t8cqefds2fPzSTlALfHM2Hp0qWl5wEKVy4Iq4cXkkG72EPQolYBfLe3Luw6Egb6RaYmnS5MlfrUo8V+CLG74YudMeAstx73O59vORcIAxwEAwYzjT4ljqFkyv2MYRfJYKBz0QgV+OCPSAzfVKMzWmxfCq/vR91+6Nb8lBdcwT1nxzLmmc+Q1xNCDGRglhOwbxmJJxhap0mO04hECzTZvcThIUCZQCTeRWTTAOHNokUjnwzp/VEXELCQAD7jHPYh4T3SxERNF26TcDYAZkfWKR+cPnGcP3Wh0idMgBstkh7KWzri5MclvNe0+0DKN5Fpfzu2+N4Z4XdOmQuAbcGkIaDDM4IwxrTQQFfKyK2hPSe/wLjlBQSz77FFIxaG9frowYrTm94GQcMqaMyeV+5QYNhNRW2H3/lRFiBukhJaEEA1jcE/JKdjKJndBGMXSmky0t4EgkJACCPApgE8ovqhRX3+jJqw/vFHHz0dFBScdOTIYTiUnZOdtm/v6u3bdhz7x9v/ur5nr17XfLlyJSxeuBB2797tJ+G4f8QIGDB4MOzesRNU8JXTWQRHDh+G4KBg+PCD9yH74EGIi4uDRx9/AvIK8l2fzVswd8eOLUaDBg3at7z66ibVq1fXt/388+dpB/ZNmD9/0fns6k9d/acH26nUEaV0VB5Idkpu+i9eGl6zZk1Lbm6uAs1T6/jvi4uLs6Snp8uOFR/m1OPX/R/TEy2c+gKq/tQH7lSQON+381z1LhqE/YB5wit2up/2UkBYbA56lUyYwJgKHD8+fBUlLQStPegq69TgzCCMiYmJJwOv8/PzsWPHjgo0Ly5/8xSpqYj4yMhIbdasWX6t948qCrizsrK0wsJCfypVSkpK2aBBg4IrgsHEBQZI/S5DHDp0aADnXKg0q/Ns8MoG4fMUwv+m2m+C8NSDDDBHAkzVmDZZSPfDjHgUMO1pIeVT3LB9qPygauCOW2fVsNi8qYyzeBLmBgn8Z0TZhmnWa6TXs4HlObrIGqXXgMRvGcCjYPimgs3xMQFritIcLoiPYRwaCp94hnN6HxAPCE0fpZnGEAn4KAG8xJFZieEQQtlPM3zlglvmIMCB4JCcwVkzkvyLLaTPlM4M2BQizOdA76OAAkloIzJ/As5vAKL3JcEHiGIlMv1tIAoGMu5Brj8jBYUITveWLhqZFtJjWlfkMBNJfomS3pDAXiROdzCS1wLyj4FkDWWeFCSVOfojAvGalBDPEAehxPG6qX1p6mY8MCFN4KM5QTdirAtI8zEE7E6SOjqX5VYwkV36h+a/tXCaxcc3bn711Un16tTp4S5320NCQyEysppn+/atntWrf3CMHjPGMmb8eFi6aDFMmjgRcg7lgCLrGDhoEPTtexek79sHhmnA1ddcA5pFh09nzoLvv/8eDmRlwTPPPQdDhw2Dr7/6CubMnCU456Xh4eFaUIDD0bhpM7bi8+VSGMZWKcTjuQsXpqYeB7Vzlri4uNq6lHaTcxHsch3ZlJtbnpCQEMENI0zdvDMjY78C0FatWjmKi4s1TdOUxlVyghQEY2NjozIyMgrj69ata9F15dPzbEtPV+lyrGHDhuFpaWkFiQD857i48CHp6ccWxMU1KJeSWbzeQrBaI9xCGEG6zqRpuux2Owoiq72s7OjanBxfXFxcQO3atctVjmjDhg1Dw6T0rU9Pv5CI1gsCYUqubS+NKg5wBIprhcBDlmzXTlSnfZ9WLhaEVxFoHTYErQIG7fH4xuM4CHMAQ8iZut01Apv9mpWrV69eoTarVUUmC0kqLgP4qYFT55zks1To06dPPcbYu4yxw3l5eX9LTU09X0C64C4HDBjQocIcfQcjWjw3JWVt7969IyyMPYeMrZ2XknLcYnh5l78OCPtpJ/27wwvQVs8yeWqnKQQHziuOKLgQ7ffU9n4bhLcxYodM9L7CUZ8DAHkAmIVEN5HEHQKtD5QuHXqcYEEd7BBSq10Ff1QSAjYnAjsClQLKjWBqbxQtv2912J0fdZAkFjIBL2iO8JnCLHlPEjbhpm+MZJb7iFMTDUU/YcDNEvkTHKQdgPkE0jIfh0lWYEqT7WmQNoxTuZtzXZmdD0Z43CPTVx7XhAN7T7+JA73GpLxanRLpDxpnml2SmUQgZ3Piz0qCTkByO3KMA0InEzBOcHpMue+JfGNLlj6UrqKiw+6c/gSBHExAnAFXxLqzipcMfy201/T1SLIlIdsCJKOlpGyp4UjdsLik5nmDE7tOIuQhICND/h00ikXCR4jBPr/WYcJVxPBbpyVk8K8izS/jF/Xqpk3vCg4OntO4SWPLTTd3otjYONy+5efvU7/+dur3a1fXfee994bcfMstCc889RQsXbzYD7YqMEuph926d4fOXbr6KSrT09OhrKxUmcwgOro6LF+2FNq2bQtPPP0MbNyw3vfRlMnTCvLyvx738MM9oqKiEj1uT+DyZUuFMAXLyT7w/La0tLd37dpVdj6iimvQYKXOmEot8TAAr4dokkXTVC5qXkV0tHQbxiRlIk6Ii7uVAGqp81MQsXDvvn3/aFe7tr3Qbv+XKeULOsBMhvi9IDKFpu3RysrWkM32/N6MjPFxcXFR3DBeNTXtHQQYD1Ju0TjfB0RdJFECQ/wOAAqQMZW/WgxEOabLtVgPDOxpAKSqDCYmxNMqLWdPRsZH5/NcJ+pcGAj/bKsvfPqzUspenOMHzGRvYfuSwvMF4ZJy6ttObD5u/TqtlK2rFm2Vrke5BR8CwJOmaD8IWwBEOQzjB0tnnwn0VTCVw+H4SOXwAkBdAFhqmuYCXdcPG4bhtlgsYVarVfljb5CGQVYpf3CaZpnD4eiCiMVEFM7c7jVOw3AGWK03cE0LN4m2a5p2AwJMIYBJKgDKarU2NE2zBRHtnD9//k+JiYl1GVFTnfNcE9EmhAgDTRMoBFlMs9DLeYymaWlBQUG7S0pKrgIAxaGfsW3bto39+vUz09LSrq4YZzNE3MI5jzJNswdxnpIyd+6a/nfdNR45v5YAJs6fP3+d8jv7fL5QRhRk1bS9Pfr23d2v3y+zJy5g3v+Iqlc+CKsPkQLgemFu8BgaHHXpwC8WOE9MgSkZtKxZBJkFQeAyFFHHRQD7bzBmBd0xtQfTyVW86FBqaO+6HaSQ9pJysTbUrnck1A4VLx266VeUkb0WhwRDfjvkPAgEHZOleVtK//1UoapXPTE5qkwU36Ry30qLcjODQmq2QeQhQaXahtJAEaeCe0pyjG+hx2EK/LluQ47UjJmQWxQZsxFmfOcL7V2nuSStJnPKtVpwnjB4+HVcY2WFTQ+ur2S4Cuw9sxoTvmvAAqEqjFuJiiTXOefbij67Z3tY4uQ6JLClMPQ0YBCFqBL63RvIqzUFTloZlvwES5847kNJTObBHuc1XGfxwgfpJfbg7erow/CeU7YQMgsQvmIy02Upsf107Nt7lIuGwm+fHSTs3jbM9EWDgK1F1x7dA6k3QVhIelciLPNKPcPKzTYmGHvLloza/Uv5/RHv1u/X5t0DB7bIzT349o03dbr5kcceB6vNqrTeA4s+WzRh1vxPv926deukFi1aDFq4YAFk7NsH117bBg7lHoJDOTlgGia0a98eylwuKC52gsPugGuvawu169SBj6dOhejoaOjes6fKJS5MS0/v+uXChcag++57/foOHToLw9CVj3nP7j0mctZlweLFZyVdOf1p42JjV3u83p45OTnFcfXrP65zvsckGqTOlDaJvPv371+t5q1RXNxdSFRfAjQ1iTQk+r5OvXofHzl4cLFXyvs0gL/v279/dGxsbE1G9BpHfEsCPJGWkdGvSf361U1Nm1kBEC8wzu+rSIx9IS0nJzeuTp0YTdcf3pOZOT4hJiZWIj6FRBsIsYlFypdNxoYKxr5R/nQUIqni2M+v00JC/gnnT815YSC8MShSIg0wTerBpTlJa+ddeqbVcSZN2CY52NsUP1XvpYKj3EaWSs+tAIGoQQQK6KACNoH+Y4b2A7CKRBLimOEqb+m4Gc5KuJOYmGjRGHteAvQ9evRo86uvvlr5SL+ucB8FAWO7pZTvVcR3vQCIkSjlZmaxvCJNc6+QcgsyVgukTAHGkivydecQ0VfI1RGmUJOkfIQxpo5a/UZK6ecvICK1YVeUj0Eq5xYRVZ7vYUk0TAJko5oPgEPAWH0p5UYAeFpnrJNQ14lYRc7uyyjlMQbwd0CsA4jzGUAaAtwq1b+J6hpS9kPEIJByhyB6x6Jpj0gpWwJikCTazBh7+DwDpn6/F/i3W7ryQdgUHJrXKoAJ3b6CUrcd3vmqI2Tknzg16SLEbJgcOiVkw5O9FsF3O6+CyaltL9wf7H9LNHDwQkeO/6CC00uSWvcqtOx4vqy/qH+f+vuZBq/04RcRkirvPaVOUsW9J4MVTm3zVxzMKmf3tDZOr3M23uYT/Z86tP+MpeI5FNWcCpg46eo77flOvfHXzxLec+oWQNIkanc4Fx+oIF843aRcec/JoIxTOK0r5XfqtYtYAP+DW/bt22cdMWxY83uGDXt88N13J7pcLhVgRet+/DFFSP56xy4dJzSKjx+iyDqEkCClCfl5BeCw2yE9fR8EOALg6NGj/v+PiY2B6jVr+qOllbYsTBOUeXv79u3OI3l57Q9lZT0UH99w1IgHH9RCgoNg0ruTNu3avm2StGjJF+Lfaxgb+71EvCM9Pb0koX79W0HXm6soUyJapCgS92VmLlY+4oT4+L5AVE+RPBDRFCIaSgA/ccQ+PqIHKig6k/ZlZDyotONjuv5PRrRUkS2kZWQM9IMwwLS0rKw7GtavfzdyXlez2SaR2x1oIj6WlpExtllcXKyP6CUhZYYmpc0SHPyqz+VSebWZppQdEbEVAmQzKWfv2b/fn796HuWCQLhwY1iIK7rIVzs7MAgKytx4J5wxYOdMIMx9DKJGFCyrOdTZBhhFAB2HYQJi3OI/UJWRijU9TQ9gOoH0wXj2c9kHOOqM6Un+x1TR0BWWkaQKLTVx/vz5jRXFo8fjWSOlzKsAzac45xEkhAp0jALEaJ9hdLFaLNukaT7ONK0FALSQRCod7AsU4lMOME8y5jClfN/C+X1eIRI1xqpJgPFMymcIsS5yPhuIXiOAIYhYvyJ+7DnTMN7VOL+DEPMBUfXfSwC8pSHWYUT9/dYMgE/8QC5EbaaCTHW9BIRo62faQtwgGWsNUv5oCPGVzvmHADCvworSSSJmV6RgqXzjzpzzx+bNm3fKwTjnMdt/bJUrH4R9JofWdfPhke5fQ2FpALz95U2QURBy0dzRPsGgS6N8GN9tGfyU1hjeT70GityWKu7oP3ah+luP6DV5s5ScgxQ9ipaP+j0ZkP4Lo7/0Ltb+sGZcQX7+O8uWL4HMjP0QEhH+3p6tW9959KmnXjx44MCgkLAwf1S0ECYU5B8DKUzofddd8F1qKpSVlsH1N1wPWVn7ISg4BMLCwmDH9u1Qs2ZNiI2LgwP79zvdLteNe9PSbtiybdvL1aKqhXft2gVKi4rmFbnd45OSkvIu5AniYmN/snJ+v88wQgBxLCN6ViK+rDH2muHzeWtnZ+9V/uVGcXGJQFRfsSnZdP3vrtJSk1utLwFihGazjRA+37sWxCc9QnSVRI0DS0recAcHT64g9ngUNa2hMIwuOufvCqLqyFhPNM2Fpq4f5FI+uzcz84GEmJiGFRSKE6TH8yFYLN2R82wQIhiJuGJa4py/4xPieo5YIy0z059dcB7lgkD4PNrzVzkbCFd/MP+L6oOc1zELhJ6MYT6xlT01L9i/VVcc0oxAGDSdh7j+hglnBvzKMZ0A4RellInJyckJCoTdbvcqAJh19OjR6dUiI+dLgAKmyDAAJhDRLZqmbZBSduaINxLRXUXFxd2DgoIe0hQIIroM03xPY2wWIfZBokeAsWCfzzfEYrG8BgCKUGMqSHl/8oIFNw4YMGAgED2OUj4oGRtJRMeIaFkFzeRDcJxF7WpEVHwErRmAYt9S7F/RpsXyRLkQpUFS3gJC3ANEmwTi9Yi4QtO05YZhzMLj2vFtxNhKKWUmAxjLEV/6NDlZ5ZZfLuXKB2HFahVk80Gg1QApGZS4LeAW7ILYrvyx7oodC8n/NyLACxZm+m0+BWXW35m28nJZG5ffOEJ6TmutwoLCyg/uyEo9HhD2VyjfLPkmeu6CWaP2paePMoVZMyGhESQ0bLg8bfPuB6cunOP54vPP39uxfXv/yKgoKHeXg+kzoNzl8puge9x5J6z98UcIDQ2Dq69uCUuXLAGbzQYWqxX2Z2RAcXEJtG7TBqKjqzk1zm/bsmPHTw3q1Xv1+1WrRqenpweZQpTExsT8EF+79sPP/eMf532IQ+OGDe8WPp9XEPmYxbJ/3759W5s1btzZ9HqD1Zx5pPw8KyvLE6sc3KYZZAUINV2ujXsLCspia9eOtdjtjQpLSlLDAgOHkJTHKggdXKVu9+a8vLyCRjExV5vH2ZE8JpHK99S50niEcFodjhUiL8/K7faWuw4e/KFu3bphDoulxZ709DV169ata9P1RobXe4gxplsQafeBAz/Xr18/WgOoXxtgS2pW1vmsq4sCYdcPjlYQAIcDrinPPdO6PRsIRz+YvzJ6oLOdpkPo6TzRJw9uOBEibprSB4Sva7XK3sE68Cu/8+n9Kr/4wIEDnycpe81PTr567Nix1qNHj37JGJuh4hCKnU614WlHiAUgZXXkvCcQ/Sg576YTXS+O52G/Cpy/jkQmMbbW8Pk+0TmfSehn84rniNMqTMsqz7jINM1XdcYiTKIhKSkpXQYMGNCfhHi04tp4ABhORPlEtBwAHqigvkwnoq4q5AQRq1cwZ32smLSEEK9wxmqTaS4SiGmc804AMAOkjCWA+5ExBxGtJyLFU/1SxSlIK6SU+xFRgfzrKSkpyhVyuZQrH4QrJa3As/I8YfVbnRC3359b6LYcN/qeqKjYtRTYVuY8+OkpJUJMRJn/tKRSr+I6Bz8L10UdYVg5oKpTlC6Xl+CyH8fQgQM7HT5yZFJ0tej4u4cN49dc0xL27U37pP2NNyqyjrAVy5ZN3LVjR//wqChQJmkFwoqww+NxQ0xsLISGhEKdunVh7Zo1sHXLFqgfEwPl5S4/oYfValWnyEC9evWcUZGRt/fs29dP1hEYGJi0fdu2iORP55Vu3rwpsHXrNsPffPetOYh4JualM8lQvUIqTUhFAZ+aalT5ap2aBnOmFKOTb8qJf1SmNlXeV9l+ZbS2ejH9famo6ZRfsktVpkv5zben5sSeNjbV1fkEeFwQCLtWO2padD0BUTxOiN96fDQj8FDZsdODpc6qCY8+8mX1ISXXMQuGnEzyUgZpP2EB+AipXJSDIC/7yRICL4Mo3XAWhqwzrvXK4wxTUlI2Kc14+/btzSwWy9G5c+ceVccNBtntzRXxCRhGWKnHs8Nqtbb0+XzbHYihJES4PTJyr9vtbi6ltJaVlW0zDAMjIyPjjxw5siUqSpFXQQPGWIzb7c5cunRp5pA+faLdphn12dKl2xITE6M457UVpSR5PNFSCKPY6y202Wy1bDZbvmmaEcokrkBcCHEsJSUlK7Fnz1gtIKABImbY7Xan0+msERoaejjX4XBF5uc3F1KGOsvKdqxYsSKvb9++zRhjx+x2u6e0tLSGx+PJXrly5YVEwv/R34e/DghXSlIdtlA9UMDDt38FJBnMXNMe9uUrtivyB3BZGfr/Eh6PfLYwBm0bHIZRnb+GxRvawvLtceAxFFBf4tycBYSTE5N5KqTa3095/9QoVJXPF1xxLJg6meR8PhK/NTg2cuDAcLemsYMHYwtTU3+RPH+JD/XH3Z6YmBgY4g0JYMEeZpoW3Lpva36MJUarHlpdTlw5UZ1a4pfL8OHDg+rWrauS7C/kJJM/buC/Q8v/+vvrzXPzjj7StHnTG3v3v6t+UEAgrl6zZuZNHY8zZp0JhN3ucggKCvKfGexxe6DLrV0hLS3NnyfsLneDOiu4rKwMut56q59JS2PMGRoa6gfhgwcPjq1Ro8YLZSUlEfNmf7pqzdo1jcPCwvq++/77x5nazlFqtmrlCC4ubrM7Pf272JiYOGaauiUwMJ2Xl7fzEjmYrsuKlKdyjnjEYMyZnp6e37hx43oWIUyfEGHIebRBdGzfvn3bWsTF1fRyrgu3284tlnjgfI9mmsJrmsHpBw5sblq7drhX11un79//dVxcXIxiOlLBFFYhMnccOLD7XGO9yOsXBMK0Aqwi0vEmAXuAMdgmiZ7QPnf9+/RjBs8EwrrJIGJgwSfRIwqrc00GqoMeRDGPMLycgReFWYIF5emWfSWpgWHO7VYzUrJxcWXbLsh1cIY863MdqHLqpqZy43LqRgoVaUePHj3oxDF/0LRpU1LHDE6ePNk88Q07tY+ztVe58QKVz6zymBWRx2lzdra889NzzNVt53qui1wOl3TbXxOEwx0Cnu+zCOpFFMErS7rDT/tr+bXayEA33N48Ew4WBcH6/TXA7dPBEBo8dPNaGHTjd/DBl7fC0p+bgMdkfxgIDx80PEZI42lrsP2RKVOm+I9gUxGMVt36d0eg47XK3y5m2tVJJzryAQCsCVM7aEkHiMx/z5w799QzaS+m6fO+Z/DgwcFEFI2IRy8kmX7Y3UPGg2BNGTJDRUq6fOXPOzTHjciFCzQttTI5ftiQIU+T5F+WG+VbKg+8P+/BXaYVlcnwbyNHtu7YpUtS59tu6+ZwOGDt6jUzbzgHCFdos3A0Lw90TYOBgwfDt99+C4cOHoSs/fv97Fn16zeA5lc1h/DwCKUNO626fnvfAQNOgnB5WVnErBkzvli6dOnn3sLC2albtvgPNT9XUUFUeVbrW0T0tUbUQxLNqKCwXO/QtJ4SsTdjLB+EWI26Xk8KsXlfZua/G8fFPYgAJRJRnaZzVBC1lYgTKrimb2KMRRmGof5+IoRwWzi/Vql4P/IAABZQSURBVEjZXnL+IpOyHyB2RE3rC17vY4S4FhElqEAvgKVp+/dvONd4L+L6hYHw+qAIH5qdGWEsIsvghN9g29JfEcacMU8YOHis3qENXj20LOy6IhNagLm1WUJHb44+jtwYJohFIJN1rVyzqONZvWC+f6ys9qPdYKU/dfBSSmJioh2l7OU/gI4x9Jpm+qJFi9QpS79ZhgwZUsP3/+1deXwV1fU/59yZyXtZWEI+7AIhLCourAq4YdVaRBbrLzE7uGFtFUX9tdbaurRWW22Le1GUkNXwBFEU0FqNRZSqKMomZEUwQEIgQJL33szce365T8IvImJQ2qZx5q/kzcxdvvfeOXPPnPP9hkJXKoAPhBDxqJMVDeNTx3EmBoPBR9rIJPWlOpKTk8cBwHDLspYWFBS0SV71m9rZTs5//4ywfj3Sog59uu6B2CgJW/d0jnwnlhJhTP+98NjVc+H9siFw/9KLYce+mMgGKzGhHmJ9YdhV3yUShKV5qb/z8TU74enp00ch8XvA8ExOQe5MXY8OlpC2XCUsMSknJ6dNRPqaTm3v3mCvQCBPT1il3T6xlu8XklUvRbjYVOQyci/lYFnuwlydrvEvO+6eMMHY1bt33HubNzeMGjWqc7ghfDJauKWtfdENuzIz7UVmY6NU8I5AIauqq14b2Lefzj2ui7aD858IBCKeg6ysrOXE9GTi9sRld/+X7PLbCDx+/OHHN5508okPm1EWrF717oJxZ4/XO+H4V156+dFNG9enxCckHHJH651wxAjv2hVxOU+85BJ4e+XbsG3bZ6CkiqQr1dbuhtFjxkB8t3iI69RpX1xMzMQfp6S8W6O5o3v2vDvY2NTtufyC3A/+/s4vngi0bd619OW0pKTuYYDFkvnJzhUVC9dAJEKXhg4efIN03aqyyspXhg4adCMCrP20rOytE5OSrtUqSkB0qqtUkHRuqGHcyK57ERF1UVLqh3mTD7HAVipbaek4xFOZaCsDDEKligBxRGl5udZ71epLZyohrq6oqNAYHe/j2IzwerBAJ+5oF3m/+BiI3RM6EnnG15J1uO4VVcEhi1IOcke/CROMqKj6Ip+BUxnBUMCH3GOs2aJdvqopFF9wPpR8I7FKWlpaDyLqVlBQsOnC5ORO3YgGFBcXf6wbm5qaegIyVyilNiJio2TuZBjG7KKior/p+0zm3kEpN2i1oZkzZ2rSlcF2VNR2v+t2VuHwb9kw3mxOOfuBVhZvVlCa25yOdF1DU9PVPp/PtSxrKDPvLyws3Jqdnd0tHA53s5RySL9pFReX6/qzk5P7NIbDvXr377+upqbmIs0NTkR/dV23xjTNftHR0TvmzZt3TJzmx3siHIfyvn9GuAU0KSnyXVcTbuhdsHZBn9S9EcYkbYZ9TZ1hZWk/qA+akXOa/vKLwCwF+m3zuBxfY4SzU7NHMPFcBDgghHp1fl7BH7URViH1phVrTdOT7uqrrz5FhsMTgbnkkqlTP1z+4ssTWTll8wsLN8/MuPJ0h2AAMJQrdh9l5FeFab6gbLtXM1PJXWQY0wYMGKCltpi/EHnU3WEtRWaCmAKKqnOKcpZck3FNX1vYo1Apg5iMz2nny6/lvdaYlZXV3VBqokJlN4XdpX5/9yhwDgwRKLozOUhaX1OIPsx0NgOuyi3MfS87NTudDJ7MQGuQ8S2ly3SpMieQs3NGRsYYVnSuFPxJXV3dPzTVnXB4jKSIBJmicHj5/ECg9sqMjCUgeP783EKdY/mF6zkz+9faCDfawVxNV6d/m56VtZQVzv3s889WlJR880PouIzlv6mQ22666Yau3RLmCBJQV1sz78GH58zSCkI58555rLysNDVpyBDQ6Uv6m3CLEa6pqYl8H86aPh3e/PsbUFFZEaGq3F1TGwml/fzz7RHCDk2Usbu2dtIv7rxz9Z233j67c/eus+1guGfp5k8X1uyovm1ZSUmbXv5aQzE0KemVsJQZVVVVh3bQJw4Zcos2wqUVFS8MSUr6GSFu/bSsbOmQgQNnI/N2FGKkPs9EP4pGvC7IfEGzgHp00LYXm0Q/RMM4Ryi1AZXaRMz7Gixrn8X8e7DtgmaPyISyiopbtedgWFLSDxzmqaWVlRqj430ckxE+WuX2muhRJoutOPrA7mNhzFoJJ/eLijZfBkIdoHbo45j+CO8qVQsoLzqjccMnOqTlaPVnZGSc7DqO1smdKBAnN6f3jF+0aFHkxSUrObmfK8RWV8qfKqVWG4ZRzMzLhRDPuK77mEDUvCsfxtr2XQ2WdU+zkMFwllIrDz3erK+rmbheIoBzDhrhQpByZth1dRT19YiohSMqhGk+rMk6EPF+UOoAI9bZzHf5AaxmqbTfIYB+SchnRD3/Rtu2XWQYxlhmTtXeNNd1/7R48eJ/6SbieE+ew8r7/hrhw4HVM9VnSHBcI8Iv7SoA2ZIO+68YhaMYYUXqPpR4Kxhc3Mx48Vt/bOyS0P7QP8hHl9kH7DhhiUeI4HVEONN17PusqKjejuRZtmvfYpH1Z0PovEiKAoQcJP6jtO23DSFGSBYj84ryZmky9J49e3YXQnTx+Xw7IRiMc8C4gUCRJrpChE1E8JEt+SFC1As5Dhg+ShwS+mvlp+YsyTiIDJTEtIV8RokMOzejfqNhXsWIexi0u1mcpPnjHRkuEGbURah4AgqxGBiqbNc+SbJ8KcZnDmMHL2firaxgNAIWyejQ29BoPYFAmuVqAKJakVNQ8MT0zIw8YDyJtbShAtfwWdnoyGsVQ/33wQhrlqGxo0c/0L17jzSdC9xwYP+6nZ9vv+V3Dz30+i9n33pf5daqOy6dNhX21ddHCDpa74S3b9sOU6ZOgS1bSsF1XTjnvPOgvKwskp607OWlMGXqVNi8efNruc8+e1352rW7f/OnvyyKiYs9X5DAur17GpRjn3XbHXd8sZc7hmPwwIEBR6lrWxvhoYMG3ey6blV5VdWLgwYNOlkodT8grpTM4zkUmmX4/deC686PuKqVmqKIVoNS3QgxSWmVJebuyLyehFi3ubz8ncTExO5E9ACGQr8mn+9mZnYRoEkxd+Jw+OHy6uptx9Dktl76nYww651xOO6HLqvx6MJwQbgExjQUrok7LUsqvEdQ21SU/hk17GI2xHMCqUtrS2sCgs32SquxccoI+P8XoCN1TrucBeJGRrwPta6zUi8/9/zzEblUvRMmnWMrpWYeq0WAcQxwPwFocpWxze5hnet9M0l5lwSYDUR7EPERIcSnUspFAuBpRjwFNK0IwHIiuhmV+qXL/BS47iJFNEwgNpBhvNasdPVzqZTOAz6fmTcKPX6InckwHnEcp5aIzteG2wS4RzHH2UpdJogmA2LOwoUL25pa1tbx/Xde5xnh1mhHog0Pfrr/zoFX3zSMRzHCQPL+3MKCidMzpl8EoB53WKaiwkdBQAoRXQwKbiLGtzTVH6Nc6o+JeSrYGLxTAWRbTI/ML1wwJz09fZABxpOm30zptHF/sHZAVCoKHJuXn3fdjBkzuri2e51gyBCCltmgigRQESK/oZgTicVnmo1GunI6mHCDCTTDBR5JiuYodB9AgH0gKUYhVyHgGwx8kWHgyv4DBwZqNmyIroVYf7ThXAiIKcjiCUWqh0k4wIxRT+3fL3sT0CUGG4tBuTeDhasaQ6FCv+k/HwGnGgQrbDc8xQL4a0iIYSaKUxyWvzcR56GC9xiNt5RQbm5u7trszMw7DTRqD4Qa81t2wtmZ2a+w4se3VW97rSPthKdMmjRp5OnD/9Kvf79B0pFO/f56rigv//2Tzzxz79kjR45qcuQjt99x+/i6ujpwDqYo+fw+qK6ujnwH7t2rN0ycPBk2btgAGzasjxjq+vp9MOWyqWAYhvvx2rXpDzz44PNnDh8+MS0z8/Ho6GhNY2iHgiHfmjUf/HRBYaFOD2lL+s6hmX/q4MED15WWVrWORk5KSuoupbQPGmbNEZ2EUiZYRNUbKyq2nXDCCb22bdu2W2/ohiYmDg5KWeNzXdFE1CXasrraSpValqUVdZrWrFnTNGrUKLNpz57emyorP+vbt29XnxADHAAOh8Pbd+7cWftNy/Bbnv9ORljXqXfAQhlPUwyPkAfkk+KMpjve851+BRgRrvY2SRnqALTV0af/SiDcgYj+1oaYIkqg8v6Ghvi7juaW1tHQGzdu/CMq9SMG6E+GMfS5556LpFC1NsIEkCiZ12sFQmSeD0QjhBCrEbGzlHKe67pdmnnHb9W7U2b+AzM/pFOKkPk0IBKo1DLQ+doAv4nITTIvIyIhENcpgGqQchIT3YhSzkKlurhC+IiovLi4OKILnZKS8hNmnkQA/2DE85pZ04IGwLDml4EVzQGrt3zLcWwPt/33GOGk9Kdn7XFiHwZH52p3gIMMiBF1X2HM0u5oReqB/ML8i5OTF4rYqJeud6WcCUBKheFSw0cXE8C5oJw7hWkabkgEdzXs2tuta9dfCqQrJcOD+YX5j12TlZVoS5wXdIJTtYGakZk5QUqeYxCkzy8o2KhVTnrFJ2Qr5PNcx/mzMKyHBJrXEzq2JUQwKOXprGhaTsGC67MzM68BpcYLosfYxZ8iyYBA3ABKOQ5ZmvbyMkR8PSc/Z8XMtJkJYSOsc/yiWXIXRFyCwAlImBiWzhN+4e9jK3uyq9wXDBazCaFkQVF+UVZq1pkAfBUKXgGM5ymCJwFgKDGcHbSj74s2DswnxAX9hwxZ2qLyMiMj6yeukoMxJP6Q90JejVYwIckfSglp+cX5H3aAWRLpQvqkSV3B57s3Kjr6Bi3Vqh2M2l0RDoXfcBy+MfBiYFOPbt0uuO322+/csX37Gb169vILIqjfV68FCmB3bS1Ex8SAHbYhMWkgDBk6FPbU7QHTMu3169btXb1q1a9eWrGiUHM5X3F58gt+X9Q0XYlSCogInLBTicg/zA8Eyo4R07ZEox4tPenwCFpd/ZHcq2297hib/7WXD9SOs2bbcMzegZYSnTUxF5OEkczqIgB8xDizacm7UaddLwy610RKkAe7qfWE97GdFmyIf/5IxnQugDkiZsRSQtblHBJviADCoELKSX49uH7J3a2kCg/v1bRp0wZYprlFeyQWLlx4Qct5bYSBuYwApje7ly1XU35KOc1APIOE0LvPdxEgZPp8d4RCobn6mzci9nEc5wHTNLXWuKam1Kxa2kuudZNvNQzjWjccflhJGQuGsQURXyKizkqpy0ylblKINwNRtZRyLzD/LyBWS+ZXtG4wEY1B5lLJfA4y70QhTiWApUXFxT8/XgP7HyhHj9ml2nV/eN3fNQHnuPfllMx5N+1VcXO4gxhhJANQ1X7FCF+ZmTnSlfinvKK88zWIOjLa5/M9iJJ/ErSM/p2ESJAhex6D0u7ZeiFwq+1yAiDcSkw/R1C3O0iPRjnBj5VhzAUyVqESr1gNdZ85XbpcJ5W6GNlYBiBDivBcYlVpK/WYJYz7WHEDA64VxJ87LJQgTs/Ny706OzPzOgScsH6TP/vUoU13A2JvJbAEEbe7IVcYZExEVH/LKcxblp2efQaASmfmKmI6hQWWGAw7HSUzyKQPEESlK93hhmUEOOiejQTnNbuZPmSE8Yrl2wbRSpvhekMZc0IcOslHxtmWE32vYzU+K5mrkeh9HW3Zze9/ec9+xy+FfBRQbSE0NkqQ5xiMqiEcvC0QCEQiyzvCceGFF3aOsazrhRDJtus6yGQIIv3B5H3VJP/yUsmr2jhinz594v2WNXHEyJHTxowePWT06NHxH334UcL7//xnlBAC4jrFqbHjxu2Nj++2+523V9VUlJe+Ul1dHbhw0qSqlhebSydOnNMsmn6mUChAALmOE1ZK1bu2/bMVJSV6V+sdAH0BIKo5dqiijXnFX8GM/9a1Mxh7wxAH1OjGxMWObdz1bvRp1zQLnv+aAHsAcCQVx0CKVuD+T2XDJ0tSvpz7fKjMNdYpJzkGBRBJ79APHQhMOgPC5uAl54RKtWrVEV9gUi6/PBWFeAqUuq34+ee1MY0cOpNBKfUzIcTicDj8GSJehYg6UKuEiDK0JvhBGtI3BcAkhXgWMa+y/P43Q6HQj7XAgpSyh2ma2p7o+8YVFxc/m5ycfBoxT2eAPY6Uc6OiovoppQY7jvOa3zTPVER1TU1NG/1+fzpLeSoZxvM6iIuZB0kpPzIQx4EQAxDxgJTy40Ag8MZ/8aTURlg/6//e7o3w+KseG9cQNFII1PEU5/4Pjh2KLkNP/FXJ3ed/KYLxqtTU3mgYlzyTnz+vpXEzk2d2DplNswyfNefAgQNNcX7/uY7kaYKxWjjBRcrwjxWCts/Lz3krNTV1OJExprAw/6m0tLTzLMOYqiS8mleY92ry7GR/3K64syTKHyFpp65aY7N8Q7ufZqSlnQgossAgTecXMJW5x3GdkQuKFizKzs4+Qy+S/Pz8gvT09P4WkU4LOUGQ9SIYUKYVTYQQZc8+++xm7R4cduKJlxJQggJlEmJpXXT0qvgDTVOR6DRAessFtzEcDpcOGzaspmLLpsmE1gUg1VqrU8wi0PmrpnmB4zgrY2NjtULKACHEG2DLycwwHgVarMBvyagHni5+ujQ5OeuEGIOvYJMSHddd43ecF54JBL6RKeg/OPDfpmqtsdtVS/5FRUWZwnWjNGVfbGws+/3+/Zp5qlWh1Ldv36h+PXr0Hj32rAEJ8Z0H79yxoycwGF26JexlUOWr33mnsrq2tiItLa3xcO3YPn369N23b58daxjRTUoZzFwfGxsbs2PHDh0Y853TXr5N59vhPdbBD1fHFY+IMTXFaGDwc4RCKGI1LWnK5WfvW1f5dUFW2jGyxnf6BEk0UAEf2g3r+4lcQTa9Pdr+ZMOR7tfu6E2ffJKLltXk8/lmHa6Dm5ycLAKBQEQHWl+ry9RzRv+9YcMG1Pm/X/e/Dv68W/PQf3FP5O+D8+2QjvHBNEL9e+ScLldf21KfruNg/boMfU2knFZ1R65th3PkWJoUD/BVdrN2txPWQgbJyYEvTbBj6WV7vDYQOKKk1qEJ2brNBxdDS6J660msJ25kcrYIph8+2VsWyheLmjElOSWCY+vf9UOlReD7sEmvF2DrNh267uD9LYvr0GJoWawt7T/CIm1ZNJGF3XoxH1yweiF+qd6W6/T5Vkn7kXI0NkfoT3sc8uPVpja7eVseWC34tDwQ2/jgaks9x6tP3/tytDG9p5nX766vIqFDRI9qaPS9raOkDyviqPdrIpyGhgZn+fLvnlv8vR/E4whAOzTCx7F3XlEeAh4CHgIeAh4C7RgBzwi348HxmuYh4CHgIeAh0LER8Ixwxx5fr3ceAh4CHgIeAu0YAc8It+PB8ZrmIeAh4CHgIdCxEfCMcMceX693HgIeAh4CHgLtGAHPCLfjwfGa5iHgIeAh4CHQsRHwjHDHHl+vdx4CHgIeAh4C7RgBzwi348HxmuYh4CHgIeAh0LER8Ixwxx5fr3ceAh4CHgIeAu0YAc8It+PB8ZrmIeAh4CHgIdCxEfCMcMceX693HgIeAh4CHgLtGAHPCLfjwfGa5iHgIeAh4CHQsRHwjHDHHl+vdx4CHgIeAh4C7RgBzwi348HxmuYh4CHgIeAh0LER8Ixwxx5fr3ceAh4CHgIeAu0YAc8It+PB8ZrmIeAh4CHgIdCxEfg/PacA0PRTuDEAAAAASUVORK5CYII=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42875" y="0"/>
          <a:ext cx="304800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95250</xdr:colOff>
      <xdr:row>0</xdr:row>
      <xdr:rowOff>84667</xdr:rowOff>
    </xdr:from>
    <xdr:to>
      <xdr:col>3</xdr:col>
      <xdr:colOff>1507748</xdr:colOff>
      <xdr:row>3</xdr:row>
      <xdr:rowOff>24191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84667"/>
          <a:ext cx="7079873" cy="682474"/>
        </a:xfrm>
        <a:prstGeom prst="rect">
          <a:avLst/>
        </a:prstGeom>
      </xdr:spPr>
    </xdr:pic>
    <xdr:clientData/>
  </xdr:twoCellAnchor>
  <xdr:twoCellAnchor editAs="oneCell">
    <xdr:from>
      <xdr:col>11</xdr:col>
      <xdr:colOff>613078</xdr:colOff>
      <xdr:row>4</xdr:row>
      <xdr:rowOff>9073</xdr:rowOff>
    </xdr:from>
    <xdr:to>
      <xdr:col>14</xdr:col>
      <xdr:colOff>207132</xdr:colOff>
      <xdr:row>5</xdr:row>
      <xdr:rowOff>1546934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84649" y="947966"/>
          <a:ext cx="5690054" cy="178278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100693</xdr:rowOff>
    </xdr:to>
    <xdr:sp macro="" textlink="">
      <xdr:nvSpPr>
        <xdr:cNvPr id="2" name="AutoShape 1" descr="data:image/png;base64,iVBORw0KGgoAAAANSUhEUgAAAeEAAAA7CAYAAABMmDLzAAAAAXNSR0IArs4c6QAAIABJREFUeF7sXQd4VUX2P2fm3tfSG6GXFAhVFARBUURABUGKoaOIAoqUFXuPa/2761oQFQREikCCdMG2EhWkCEgvIQkhhABJSF7Kyyv3zpx/5kFYRJCmu4iZ7/MLvjt3Zu6Zufc3p/0GoapUSaBKAlUSqJJAlQSqJPA/kQD+T3qt6rRKAlUSqJJAlQSqJFAlAagC4apFUCWBKglUSaBKAlUS+B9JoAqE/0eCr+q2SgJVEqiSQJUEqiRQBcJVa6BKAlUSqJJAlQSqJPA/kkAVCP+PBF/VbZUEqiRQJYEqCVRJ4LID4aSkJEt5nTpWKCi4YmbnjSeeKAMAumIeqOpBLksJJLZrZy8LDZUrV670XpYD/PMNygYAHABcf76hV434MpRACAAUnz6uyw6Eb7r/wy5Ot3wAgF8RCx+RNJ/3yLBdKUm+U4Uffvu7wWgJGAOAKJm0q2sIIBC886TbooOF3coB5hQsvS/3D11Micn2MMPZEQmrS4xc5Fzc23mu/qr1fDva5I7uCLpTC+RfHp119xUxV+d67sv9+t9Gjx7o8Xh8Hik/nzFjhudyH++fYHz1AUC9m7v/BGOtGuLlLQEGAJ0B4KvLHoTjh04fV+ALeQuMK+S7zjQIQC0wJ6Wf+1Thh93xSV1mxUyQJgiizQwkAoHBBDwNjNUyQbzlI+hevmzkT3/k2grq/V6EJq0vAEFLYtrdzsX3Zp2rv9DEj1uiYFMZQLbbLBlTvnTsH7tRONeAqq77JfDi80n/lKYRdKyk+MX33nuvak4ufV00OAHCuy69qaoW/uISUCDcHQCWXf4gPOijcceMgHfAKL8y5oxp4OCFjpyUCb8A4fA7p9cBlNmEdAgM2R7ADch1KsyLKnBElYbpprjBFmH7/GhBpFnLtiXw0KKnCqHjDGvNhpEsd0qP/wgn8V/2WqbHcajIVwypSSYkJTHYCY4YqMEzU0YVR/b8v6CCErfbf62yJCbzIDM9tI4WV7orJdEI7TbjKgJvVHHAke9AaewdV2nBUT8Hh+eHlWel3nuqRoWQmKQHG7VbMoKJjNEhrmmj81PuPdJq5GQ9vUwEFge2KYMprY3TJ09dP1rEg+Lyc0p2BNvt9arf4tl0Wr3wwUnBAOFQOGdcSeX9ob0+DtWkFAVL7yuNHvqPgKMzHysHtV2pKn7jSY9bezSxW/HqkuJib2x8wighjWpFhc73fEZ5kc/wHZLcuqnKPH3Ri6UKhC9adFU3niYBBcLdAGB5FQifkID6iv9XbPHnAmGCHJ3KWvu/qNxKPIqVeQ+zLsRgAgE8SxLCK8zUzwEzvyDJuyDyIuDmyyFFlo3FIcZ4QOgHAmzA8GeL6XheOpx5htfyMAPsajK5iUnoxE1Y49EwybV0xNGI3h91AiEeF8AbEOJmMOU0ndNVROwaLxOv6JLFMIRHBUEUIh4EFJOKljywLPD26VEaowcYpz4AxAkhDgGXiAD7aCz31UPpe0QCa80A8hHh3cJouQSmjDoJxmGJ025gBj0upLQBshAG5AHTfLXw8we+iuw5PVACPU4kugNDjsSWmt6St0ralTiDt1RfiMh3oEAPIXVjkl4qKo3/GlJv/s+m4i/0vt9yww0xjoCA1naHI8Q0RAMNeRTXeaFheFlYWFgvAojwuFwpphAHAbFRuceTy4l+NgyDewzc9s333yitTvyFRHYpj1oFwpcivap7T5XAXxeEzwS2RABBVgkek4EhfwnGvzs4nwOEgUgASb/pEAF9hPAQAauPjL9rkOjPGERy1KdIw/sjcPYRCPkuIe5kLnk7OGgKMbYcBdZR1khg+GZRMU8KDaH3kcFgKbzTGOhOIvobIZtgAfrGBLmSgCQy9qYULAsBvUyHQRW+ivYkzceBWAMADCWQZQD4JAf88Vhd1+Dw/ba7CfEtQDlHEu7jiI8hw28MQRO5Rk+ChEaAbJKQ0JkRtZGIw0uW3v/FSY2257SeqOEHUtA2TpQiUI4HAmKSekpOoxHYGJT0mgQexDiNQsRXJPGpiHIdCdNxfM+EEeRjPYqvy1kFSUnyr/SOJ3XsqG3kvK/NFnCnbuGH3W5vuG7Rom26/sGszz77olv79jXjW7SYZrNa65lCjHnzvfdW9ejatZamaR+ahjwaGBiQbQijic/r/a7Q5Zq5evXqor+S/C7yWatA+CIFV3XbryTw1wRhSQAMENRfQAKmIp8kQs1gNzzU9XvYnl0LVmxrBGVe3X9dSvTXIThe93cp5wBhKaVLcvgMJKg+TQ3wfSnZNYA0ySC8izGI4kQfCIlDbKH6516nZzYyfl1RGGsQnlsehYG2RmCa9xCywRLYJ05L0KhQX8lkhtDRp5e3sQh7LBlyNTH2IWP4XQVYziUUTxe1PPxPSHqBAm9PidSszteRWDvJxRBbQMletyukCTOxPyKMZsT/LRGfRpQTSFBbqYshmpe5pQ6zAWgnAm4lgBcksUnFVx98JvznWokAMJmYnFSkhb0IKf38AWlhvafcgRJnSIavOK/KeSfs51qPI8JL0sBRqIkxAMwrLTCoOD/uYFhI5g4CWUooByCwRYhac2F6B/m4e62nWodDZzJ3/y5zdRk30qVTp66BVtsAXbMsbdmuzZrsjIz+7vLyDs2bNdvQqEWLBuFh4V02/vhjnWOFhXqra1vnBoWEfLN3z57l69eufSIkNHRRVI0as1d98YXVYbe/C4zNXNau3YK/2kbmIqa3CoQvQmhVt5xRAn89EFa4qyNC2waHocxrgb1HQsErGHhMDjfHH4YX+n0Ku7Jj4Y3PO8NBZwBYuQQrJ2gbkwMZ+eGQ4ww4Dt6XWs4FwiCznc7cWH83UU0IMotYWG0+HAEm/geE5fsE0DvAErKq3Cj5mAhu4lxcYxrwCjB2PZDcAci6AsJ8ZzX5YOhRPoUDdNDclqtMu7sZAVtNjKYR6WsYyOlE8m9FS0ZMUl0G9V4YwangDYasrcnEfdxkrRFxPJHcD4DNgLGNyMTTZGhPAhNNTI8xyBZkEabBZgOYaUB8FwC9wBBeObb4/pdDe03thYDTCPBjpx74HJwISKsEYWLs2aJF930Y3mPyw8DZG1KwCUzDUSTNPGaxDj2Wcs+h8N5Td5BErmmsp2maSwmp0PDpfV0r7j1yqdPxZ72/T8+ez9kt1tva33jjzk63dLo+IiKy/vxPP9Vr163D7uzTB8tKS3H+p59iQV4e9B88GOrHxMivVqw0t23dwnv26eMVhlGSnpHx4RdffHGLM69gs1lQ/krKDyvz/6zy+C+NuwqE/0uC/gt089cDYaXxVnMQvNL/M7BpBP9a0Rm25YaDSQDx1Yog0uEBSRqk5YVAsUcHDRC6Nc+GJ3svgMlfd4Xkn5qAx1QJRJe4PH4LhBlkSzAPOReNrH2yl45JWlhwnfuR4buGgESmQxSXNIkk9bGTWOXR+AyS2EEKszvTLRuF6VuOXFvCpPiQGH4nffwZpokRnGNHzaVA2GxGKNcByneEZs5Cn76WANZygpd9TDOYMD0a8nuJ03VCyH9ojN1LjIeQ4Z2DqN8DXFqk9I3jpF9PQI8Sw38SQB4D9iwQW4VMzJaALyKQFyT8AwH6EMkBhHyUc8l9MyufS4EwSDZFEH2NHGajpBeAMMFAebOG/EkmZTdA9qRUlnK0/APA+4lO7pcMDFgjEHeREMNLl426cpLHL3BZDRs0qE9ERMTb/QYNqtXmuuuwtKQE582eDYZhws233AKSJOzZtRtKSoqhYUICVK9RAzasXQeHc3Phrv79oW79erA/I0N89OGHfH9a2sjgQ4dmTNm06VcBdBc4rCu9ehUIX+kz/N97vr8eCCst1qEjDLl+LUQFeuDTtddARkEoaEwCEIJJDJgyUSs7MAJ4TQ7dmmfALS22wYpNrWBdZq1f+Ysvar7OAsIRd3xSS2pGGgAdLFo8ovFJMo/EZB7iKR7GOb5JxAcRE1GM6G3ToAHBjrLvXUbgZADWgTzGzWDlHwFQE5I8FZhowQilKdi/uIbXMIBONmm29QI2lUjfAscPixaFPhl6Z9E4AhiOhNWQ4VokUCDaniF1kEw+Dia7GRi7TxJt5EChBJBQ4UNPYihXS8KnEOgGQixiwGojg2U6WB73CuM6APEYEMYCg2NAOF+3eqfmpzx0UnM9oQm/R1J6CLlGiAYx+V5JkTYt1GEkoEaPALH2BNKKAKuFxfJcSZYvK7QO20SIeyToD5YuuufYRc3BFXBTQEBA9P1Dhz7R4eZOoxo0aOA4nHsIMtMzICwiHHRNB4vF4gfcwKAgME0TomtUB2dhERw+fBhaXt0SwqOiIP/oUfj6yy+/2bZly+ivv/9+3xUglj/6ES4ZhDc6GtcwhH4tIoYQ4AXFMUgDWcKUA+kBLb0hzKB8Hcr34XVwMnPgj374qvZ/Vwn8dUBYkorfIX/kszIvcybBqhG4fRw8As8aEa2CtUJsBph+vzCC2+AgSPmQOXB2CcGkZwHh+h2TbEXhdW5gQnqLloz44T/TTWhPnFnTQkaCQLZNeknXrZggPca20laHCwM2V2uma5ZQZ2HOj6GO2rVAEzEMzXSv1xJm09BGIbY9WC5rSSHDi6yfrwsr6hwoA/BaaeEHS1Pu2wvDPraF5UG80EQtZnqPQDVHFs83a5DFEqq7cJuLOx1osSegEEcArEC6jAabuad07shjjlunVLcE8HhpkI/rOgfTKC2yHtoDKWCG3F6/AVhFLErKt4ZY0k4n8FAgzAROJ41PFhxWoZuOOe3FaeBP3SIMvP3jSM0GTUAYjITYUvz5aCcQQdCdH7bnEsucNXHXqdHWv+vr8SdpLOnxx2v6pHwmJDT0/tDgEIvPNMHn84HP64XAoEA/EOu6Dk5nsf+vq7QUgoKD/f9W9Q4dyvmmzOd7dOLEiduqGNzOa9IvGYR/DLj6Fg3kGxIoAQF+QdhzrhEIL1pafJIz35bgvpEEEwjsIDBzHwj8fn+4a2F8PFQxo51LiJfP9b8GCPtMBk1qlILbq0GW0w46SpAnkkqV1nsuy7IfwP3leGCWz+DQNSEXfjoYAaVe3a85X3A5Cwif6OdEh79q2B8e5t9NHB/P8Z3F8XK2a6f+fqY6xx/sF234mzsREP6r/k7K4pS+T4zlVCmcPq6Tbf5CVMc1YTaDGL5QtGj4+yeGcZpAKyfgVHmc6bcLnoU/1Q1DEhPjvF5vd58hbEHBYV97pXdrSkqKfyfYrmnT8Gvatx9RLbr6+OCgoBqGYYAjIAAQkfLz8vzuk7DwCFQAHBIS4ven5OTkgKvc9b6rtPSfU2fNUmQsfrkHAkTddNtttxQVFUHhoUM7A6Kj92yqMlGfulYuGYQ3BLS4DYlN1BmLMy8wvZ15GcR8krUouLG3CyAG+AdmAklJxULSBospk/AG97rzWdyD+vSpZ3AeyRgjKWVucnLy0cTExC6apkXPmzdv1vm0cXqdxMREuwbQTlF7zk1J+fpsbfTo0SPSZrPFqL5N0yxljB1ISUn5BW/CxfT/e96TmJjYkjHWxm63J8+YMcPPGti/f///Y4zNadSo0Y6kS8/GuPJB2BAM2jXIh2f7LIYStwNeXXI77DgUDhq/IAvQyXk1BIcezbPh2X6fwA/b28I/V3aAfJf1woH4N0H491xGl3dbYT2ndieU04DzV5wtDk6qisw983w1adKkbkJM3EsOh32wxhgIKb7duSv90c07NivttbJoD48e/VZwSOgYrmkUFBiIuq6T1aZSsBl43W40TBO8Ph9xRExPz/hm797dY1atWbO3soG2cXHB9sjISWEREZ2FlMJZWJjvBei3fv36KjP1f+R8ySC8PuCqW1WQpYYs/mJAOG7Ggc+CErxdkTBIWevUJkv9RwRkmpTHuLyXf17+JSYpv9pZC/bv338SEPUhIh8iljOi0ZKx7iREy+QFC24ZOXKkbrVa2cSJE/3adVJSEtu5c6dSEixNmzb1ng5C6vq+bdtqGpo2RtVJTk6ekJiYyGvXrm156623FMHPyQ32wIED7yEppwDRUSmljkQL7EFBjylq1aTERMvOnTshZdeuSisBS0xMtKpc9pSUFCMpKemk7qTGk5KSQklJSZCbm6s4vWHKlCkn4xqGDRtms1gs4sRvCvRo7NixloiICJGamgp2u52vWLFCPb9/bK1atdIjmjSxfDVrlmvQoEHdhJSJCPDMvHnzcocMGNDeBBipadpTs2fPPpyUlKTt3LlT3WdJSUn5xfOd55f3ygdhUzCIjSqHUZ2+hYJSB8xc3Q6OltqAs4vQXtWGUyI0jy6HMd2WwprdLWDRzw2h3McvPFDr7CCMYXd8NBoYFBctHTH7NycyiVjYuqnNmA27S6LVJ83XiUmWUG/16zTU2gjT+KLo8wd3nKmd2onJ9nJv8Q3EqVrRoty5AMdzbB09J9bUKSCB6yKtcOGInPNZTKG9PqjPmOUWkLK2P/+LCBHBhhJXFiwekXq2NsIHzw4mn1HPgNIjZSnjqqJyzyKo0aNHB6JhPGuxWJ7gjIPXXb4wKDBwzKtvv503cuTIq2pVr17Pa5rlruLSLogwMDo6OrpRo0Y8NDQUPF4PMM79PmKvxwMZ+9Jof+b+UoNgcWRY+Apu4eUHDhww8wsL1y5evNg5YezYd0yvdzgwFgiIP+gOx9A333zzwPmsg8o69evXr56VleX3/d9+++3WvL17bW6bTdjtdq/L5Qres2eP34/fsWNH7fDhw/bw8HDTevgweU0TiyyWOiGMHSliLMg0Tc68Xmmz2VBarUVerzdMkTZbiUqciNYAREt47dpHUlNTZaNGjQL27NlT9uKLL2LyzJm1EdHiJsrPzMz8FTn+hTzLGepeMgivc7TsZmUw0QIsphKEFcuMOINWrAOC+lJXFqUJ152etSyomacTShYgT4NZxgAMUxSBgFv0duVb8OxMcgqEZwCAVvHfy0g0BQAyVGwHCdE6MDi4W3l5+VQAiDZN88eCgoI3oqOjnyAhmhBiDSZl6vzPPnvcP66kJNZ/9+6WRPQKSBlIiCWIuNvlcr0SEBDwMmOsqZRyeXJy8puVQDywf/+xFcGcowXnA1HKbkg0DAAmSClNJHoMAHIJ8c2A/Pw9rqiosQBwD5NyFSB+CZwrf/o3hmHU0zQtgTF2UEqp+qjDOQ8iosnp6emL42NiBkjEoYiYb3D+nE2Idj4h2iBiggbwT8F5BxSiKxGtJcRXbQB2k+gVgdhKEr3HOT+EUt4tAB5CxIZE9DwAhDPG3pg/f/68/omJXyPiESJqDoxNlVJOSUlJuRD3wpUPwgpqHdrxpc0ZgiERvObZfcDnejnVrjPcboLLx8FuEVDm4/4c4wsuZwVhwpA7p2UjYbZz6X3X/2a7Iyfr4fk4FECfQtLzf0VLHnxG1Y9KnBToMy1PMtDHE/pGOxeOPKNZKaDnR9G6pFcrTCvxDLC7ooAM6T4nDLTyR4HwagIYV7L0/vTzebaQPtM6I7F3GMj6JGU2IhhAEEyArxUtuX/yOdpQAry4XdH5DO4KqDN27NjYjh07/l9MvXp9BREUHju25UBa2rgR48Zt+/LLL9/v0KFDP7fbDV6vl3Zu365Ysni9Bg38rpaNGzZAaFgYxDeMB6/XB0pLPrB/v8w7chTiGjWkiMhIWPvDDyW5hw7d+sDYsek/fPfdUqvV2kGqfvILSj3lrvZ9Bgw440bubKKNb9DgB0L8sHbduvOP5OQ868dNxAMcYJ0iDSGAf+/LzJzbOCYmXgD0ZQAHiMglAVQqHDGAnwRiE0bUkAHUIaKNxPnPjGiglHIzIm4VAPdwxnb5WcA4T9YR7zWIPuMA7U2i1oyIUIijGucLdmVmZv+Oy+CSQXiTvcV1JsKTACwWEVS+hSSgaohUHQG1ypfhBJ9BFoEsxhOuJ+FmWsKsrK+CE3x3MomxoAPI0+LZGQfw+ehLS35ZH+wBZ+P69YNwBWDVQMTZQoiHOedrAcArpWxVvXr1LocPH/5MQ7QR4tWSaDBj7B4SogUwprjrb9U0rcmnn35aNHDgwEghxJtE1JgBLASAIcDYapByNyI+R4g/ElETMs3xKQsXfq7mYmD//qMF0QsVm6VXAeAqkP5vRzIgKk4Bu9oEqnVQwa38k5ByJBL9gCojgsiDAB1B0z5DonhCbEVE+4ioJwqxjmlapCAKZYwtl1IqLd9giM2AaCYnMiXnw4BoK9O0p3xS9mVS3swZu15I2R2IRgCiHYm2cca2EmMaIxovAMYgwExJ9JWU0ocAA2x2+3WmaW6QprlFacIVPAg1NIul7Zw5cy4kSO4vAMIVjBHK6+u3NJww21zqy6girI+bfhSY04VrwWoAvw3CWUiQ7Vx6fwf/WEdO1qEoDCsJLk6Ov9VkPbw2GwKI00GaLxcufeA5dS166MwAb6nnSQQ2AVCOLFo0co6/jeN0kQhJSRySkkz1W0gea8FMiC5aPmKFujey58SaPrLfwgTf7lxxr1pcAJDMExMBUlL6CUhM5pCyq+Ib8UtmqpBeU29hQNOAcKvVzsfXCvYdynHbLUc9NgNA+S2bcoCdAlJSRMeOq7TUhmkIU0aakJjCoOkuNaYKRSCJASWp6VKThZCYop/6zB2TVmmpSfkEsIug403sVxSVSas02JlPoMZ5Smk1cqO+qShTnv77pa6D/+b9iZ0TQyLqBD3Hde0RtZgN01xm8/Gx786a4lq3bt2ktm3b9ncWFcGqb1fBx9OmQaOERjDqwQchLj4eNm/cCOFh4ZCTewiCAoPA5/PC/HlzITcnFzp0vAmaN28OzqIip9ftvu2ugQPXjxkxYopE7I8ADsMwtnL09vtg+qeZF/K8cXFxP4EQGRwgG4gCpaap6PZ0DrBKSvm8FEIB7nSd8ww6/uHLAKIySdQHOf8oKDT0m02bNkFcvXqtuaYN2JuRMaFhTMytIGVnjWgWEnlNzt8UAB+glEPDdf0+53Ht6VuJOMTt8YzJycmRcfXr36YxduOezMxHLmT856h7ySC8EVrpPvAEBQWgrvrS7UZ5scv+IDH5uIY8Qp7YkzqQQRmJURbJlnMmTEYS1QGKdZOzjeAG4hpJ2IGI7kbG6p3OuIsakCmxvX5NyfqzaMPHQRigM5NyBzGWK73ed5jVOhykvEYCTKgAw/9jUq4DzgdxTXtdCNGGhDjKNG0SSbnDarPFzJw589jgwYNrG4YxnQGs4br+ljCMt04AoYeI2hDRDESsIaVcumDBAv+JQQMGDHiApHwbEXcCQENTiOeIaLemaWrTrnzJ6rSeQsZYPYZYg4qLB3/6+edFffv2bc05f1pKOZsBxDDOWxPAXillMzVeDlBdIo5HxGwpZX3G2F7TNJFznsEQ60iiWoZhPBMYGBjsdbsfEUS5Gud3c8bGCymfZ1K+ZSJOVRrtgAEDepIQzyHAh0zT3tZ0vVV2TExm9K5d6kN0JwIsk4wN1Yk0AfB/Xq/32pYtW5ZcgK/4ygZhBZY6U8xYCIYg4PzcQVjn+6KqtjVUEdMMfFJcOJPWuUAY4KDpK+9t0e1Pg4CaYMGKFFra7lw84qULBWGJ5lrw8VeA4X4OVFPxhTFOCwqK9G8igozhwFkNazXxmu+IVscA33jUeA3wQSFYYIlz4chlYT2n9CcJXQjxMEMRj8APEspPipaM2l45luMgDB+ClC7iMBOAOUEScWH5SupmAzLEvRxxzrFlI76N6DV9DAiK92likgVYb1OQyg8rZQTtkcEcZa4gnd8BQLUQqIiEOb1o+UOrI3pPe0VKUYdACgAtCAi3M8P6VuHKISWh3aaPQ4u4gQiQS/b5sdKDswOD6jfSmDGSI9Y2ATxMyDVFpfFT/qz80h++8874WvXqva1pGmRmZk5/aNy4BwEgZN26dRMVCG/YsB6mvD8Z0tL2QHFxMYx+aAyMGv0gbNm8GQICAuCzlAWQnZ0NVl2HH1b/ANWiq0NcbBz07tsbTCGceYcP3z7k3nvXzZk+/eHIGjUed5e7qm9ct37u3p1ZE1JWpFwQIUrDuLhvmc/3mOD8dgaQAojjiLGDGuIqYRjPM8N4SVos9xNj61HKeGQsAwGcPp9vp6ZpvSo2Abv3ZWZ+1igmpjUCDNqTmTmhcUxMdxOgj464gEzzqOD8nxLge8Ut4wgMfN7rcj0phFjNOO+SlpHxqFqbDRs2vEqaZlJ6Zmbv8323z6PeRYMw7QiobrqhGRLU4SHGWmjo21sJkOsdV40ChJc0ZFGVZukA5FBGvn4HyrYv7Hcat7da65ACDGJtNwmpfcoQo5WlrrIwTWnI9BJjZS9hazhT7jcO7N//U0GkmaY5jnPudxFwovcEouKt/5Ah/gul/AA4H14R5fciACjt75DNZvuXFGIfAdSfO3duQffu3cNsNtsLuq7fSVJ+KQC6Msa+YUKsJ4DXQcrlwPkxwzQnLly40O/aGNS//3jG+T2mlI8JIR7jiNnA2BQhxN85YpAhxF5N07488TxPw/H+9jDEzBObxCgicgDiPsbYTyRlXxAiCxmLqrDiFQqi+X7NnYhxxGPI+fsgZScJUEtK+ZTO2CBllRFEq60WS19AHGmaZhciaoqc7wGfby9yfowxNl5DHO4T4gMJsJ8jegmxrdvtbh8YEJBGAKoPSUQTGWMDhBAjLBbLM8pnfB5r6coFYQWSgTr6ma7qRR6DLdm1YGduBPjEpRNtqIUebAVoXS8XGtc6DN/sbAjpBUEXxqR1HiAMHvMhsupPAJrfgeQ9GceOJmGX0iXDf/RP7vlowlKONDnP1JlttfC5tjPGkwnkaIaw122ad9t121uEPEaA50HdoOcIeXOBchKCvB5Ra0ZIT3BubVJhzP+78LgWIoPDgDCcSXz32LIRT50KwgjyXQa8iSDhQeURJvJpwAYLzoPQNKcR8r8VLRk+OaLvzDkgzBuk4RkC9sBHyPRdByRNRK0WSPONCnKRm5WBgQiSGeAgAqGbhvdma2D4Uml4WwswX+GSagJqgxnRKEkiGBjSfXT5AAAgAElEQVT/O0kxCYl5kLGxJLEfYxQrgMUxJrIq2LXGkYQ6oswXX/rvMX/KvOItGzePTWjS+F2VcvTjmtUzb7jppvsBILQShBfMT4Z33voXeDwecDqd0LN3b3j2+echOysLgkNCwGK1wEcfTobUVavgcO5haNe+HTRr1gzuvvde2J+Z6dy9c+ft944Yse7w4cNjoqKikjzl5RFzZ82as3716kemzp179Dw+KCerNIyJWecxzduzs7NLWsTGRngYewmlPIiI/yYhXrIUFiZ6AgPrMZvtTRJiKzCWjkTKjOcRnB9iPt8TadnZveLr12/LEQfv2b9/XHxMzB1cyut1KT9yWyw2JsQbXinH6gATGOfz/eeyEq2Qyn8HMA00LQeF6EdSlu/Lynr3Qsb/R2nCtCawmqHBRCS6Coke1tqVr6zsa6PjqgcqMiH/zpBFVWrCCoRdZA64tqzhAvRblH5dFBjLnwJnE2BiBUOdftKUzQBIwhcYWtoLz5y2hP3vuqunMtcmf/aZ3xLmD7zaurUrWSw1LJx/S0T3CMPwVGiePuT8B+Hz1Wa6XupyuX5y2GzKnPzuiYhmpVXHENEQJCJg7AhjLJ0xttFU9LlE9ZTGW1RUlPzVV1/5z6MdNGiQ0qpbOEtKZgUEBLRijLUwTXM5Y6wuA7iDAfg0zpdqdvsuj8dzh5Tyxgq/8H7O+UrT622IjLVFBYhSbpSaFsuI1GlEB4UQh3Vd/yYhIWHt1q1bb+a63pkBmBVj+FggRnOiUAD4jnMeCVL2Vi51BhDCdT1ZCFEqhOjDpGyEjH1XYQFII6JrS0pK5oUHBzcyhFDuIBvnXPm3v+l3112PI+eLpVS0++wWzvnXpmGsRsY6zJ8/P+081tyVC8L+iEHgMOG2VdC37QZ4c0UXWLDhGkAmzpmSdC7BqUXOiMMbA5fADQk74aHpQ2Fzds1z3fbL6+cCYWWOLuFdwkPKoyTabgEhxzCGzQWnu4sXjlAfnBMgTEMAtekEvteKFo9+Wv2szNG+Mu9TIOFvEtlwicZBTeBqBHiJrPAWePkn6iQdrsFQYcLfEGUjkvgmoPxYEn5cbA0ZGyZLupHAeYRyJgOZA1IbTQRDmC7ypIFzGcNdhc6cIZVHIZ4wR08BwHxCfB+ZLABCJFm6BjDoTibobZD4WOHy+6eG3zm1IggM2oIph5AOj6Ee2Esapc8LqSXrUg4GDZ8mgoeKLMFTQ8ySh7nE10mKXsjwdWWAII63OkOxMKxI7hYCvmEAV6mgCQBzBiAUA3FllnzLS563HV4LmRbWH1GOJWANdFOrmf8npbnctH79mGYtrpqoWzT44bvvZ97UqdN9ABC8cf3691q1aTNwzqxZ8I/XXweP16t8w9D9jjv8IKx8v5HVoiArKwumfPAB5B46BAdzcuDe4cNBBW51uqUzHD16xJmRlnbrPfffv+HAgQNja9eu/UK5yxUxZ9asORsvAoQbxcXdJwBmp6ene1tERwf4HA6lgThB1zO5YXQq3r//s1wAd0JsbDtTykCQskAIYTJNa8w4jybEDenp6euuatiwlluIFmkZGSvr16+fYEHsrgJhTCH26xZLjT379i2MrVOnqUXX6ykQ93G+1SpEAy8qohnkSlvzmOb3OTk5v2fqyyVowlGB4ClvYJpQ3VsG2wI7u05ubi4WhNU7TxsDnxOETzEEe6U27OfEF7SJl5fdgDfDqUePnvwWqchlFVkM8J8oahUs17BhQ5wyZYqZmJioBwQEsPpZWWZSaqpM6tiR7YyKIpUapyKnVZ1TUxxbtWqltW/fnkVERKgIZtWPVBHEubm5lpo1a/qS/G6n/yjrI0eO5JVRy6qeCrBLTU0VHTt2tEZFRamoZ3/EsRpTUFCQpVWrVmZSUpJqm69fv57n5eXJTZs2mf37978LTFP5dmc0bNp0Y1JSknomf35ljx497KWlpapdFc2NJ6Kp1YYGk5KS9NzcXCoqKlJ9qbFJ9Vxut9sSGxvrj/4+MUb/uEf26GFX6u2yZcvUuPx1p0yZ4t8cqefds2fPzSTlALfHM2Hp0qWl5wEKVy4Iq4cXkkG72EPQolYBfLe3Luw6Egb6RaYmnS5MlfrUo8V+CLG74YudMeAstx73O59vORcIAxwEAwYzjT4ljqFkyv2MYRfJYKBz0QgV+OCPSAzfVKMzWmxfCq/vR91+6Nb8lBdcwT1nxzLmmc+Q1xNCDGRglhOwbxmJJxhap0mO04hECzTZvcThIUCZQCTeRWTTAOHNokUjnwzp/VEXELCQAD7jHPYh4T3SxERNF26TcDYAZkfWKR+cPnGcP3Wh0idMgBstkh7KWzri5MclvNe0+0DKN5Fpfzu2+N4Z4XdOmQuAbcGkIaDDM4IwxrTQQFfKyK2hPSe/wLjlBQSz77FFIxaG9frowYrTm94GQcMqaMyeV+5QYNhNRW2H3/lRFiBukhJaEEA1jcE/JKdjKJndBGMXSmky0t4EgkJACCPApgE8ovqhRX3+jJqw/vFHHz0dFBScdOTIYTiUnZOdtm/v6u3bdhz7x9v/ur5nr17XfLlyJSxeuBB2797tJ+G4f8QIGDB4MOzesRNU8JXTWQRHDh+G4KBg+PCD9yH74EGIi4uDRx9/AvIK8l2fzVswd8eOLUaDBg3at7z66ibVq1fXt/388+dpB/ZNmD9/0fns6k9d/acH26nUEaV0VB5Idkpu+i9eGl6zZk1Lbm6uAs1T6/jvi4uLs6Snp8uOFR/m1OPX/R/TEy2c+gKq/tQH7lSQON+381z1LhqE/YB5wit2up/2UkBYbA56lUyYwJgKHD8+fBUlLQStPegq69TgzCCMiYmJJwOv8/PzsWPHjgo0Ly5/8xSpqYj4yMhIbdasWX6t948qCrizsrK0wsJCfypVSkpK2aBBg4IrgsHEBQZI/S5DHDp0aADnXKg0q/Ns8MoG4fMUwv+m2m+C8NSDDDBHAkzVmDZZSPfDjHgUMO1pIeVT3LB9qPygauCOW2fVsNi8qYyzeBLmBgn8Z0TZhmnWa6TXs4HlObrIGqXXgMRvGcCjYPimgs3xMQFritIcLoiPYRwaCp94hnN6HxAPCE0fpZnGEAn4KAG8xJFZieEQQtlPM3zlglvmIMCB4JCcwVkzkvyLLaTPlM4M2BQizOdA76OAAkloIzJ/As5vAKL3JcEHiGIlMv1tIAoGMu5Brj8jBYUITveWLhqZFtJjWlfkMBNJfomS3pDAXiROdzCS1wLyj4FkDWWeFCSVOfojAvGalBDPEAehxPG6qX1p6mY8MCFN4KM5QTdirAtI8zEE7E6SOjqX5VYwkV36h+a/tXCaxcc3bn711Un16tTp4S5320NCQyEysppn+/atntWrf3CMHjPGMmb8eFi6aDFMmjgRcg7lgCLrGDhoEPTtexek79sHhmnA1ddcA5pFh09nzoLvv/8eDmRlwTPPPQdDhw2Dr7/6CubMnCU456Xh4eFaUIDD0bhpM7bi8+VSGMZWKcTjuQsXpqYeB7Vzlri4uNq6lHaTcxHsch3ZlJtbnpCQEMENI0zdvDMjY78C0FatWjmKi4s1TdOUxlVyghQEY2NjozIyMgrj69ata9F15dPzbEtPV+lyrGHDhuFpaWkFiQD857i48CHp6ccWxMU1KJeSWbzeQrBaI9xCGEG6zqRpuux2Owoiq72s7OjanBxfXFxcQO3atctVjmjDhg1Dw6T0rU9Pv5CI1gsCYUqubS+NKg5wBIprhcBDlmzXTlSnfZ9WLhaEVxFoHTYErQIG7fH4xuM4CHMAQ8iZut01Apv9mpWrV69eoTarVUUmC0kqLgP4qYFT55zks1To06dPPcbYu4yxw3l5eX9LTU09X0C64C4HDBjQocIcfQcjWjw3JWVt7969IyyMPYeMrZ2XknLcYnh5l78OCPtpJ/27wwvQVs8yeWqnKQQHziuOKLgQ7ffU9n4bhLcxYodM9L7CUZ8DAHkAmIVEN5HEHQKtD5QuHXqcYEEd7BBSq10Ff1QSAjYnAjsClQLKjWBqbxQtv2912J0fdZAkFjIBL2iO8JnCLHlPEjbhpm+MZJb7iFMTDUU/YcDNEvkTHKQdgPkE0jIfh0lWYEqT7WmQNoxTuZtzXZmdD0Z43CPTVx7XhAN7T7+JA73GpLxanRLpDxpnml2SmUQgZ3Piz0qCTkByO3KMA0InEzBOcHpMue+JfGNLlj6UrqKiw+6c/gSBHExAnAFXxLqzipcMfy201/T1SLIlIdsCJKOlpGyp4UjdsLik5nmDE7tOIuQhICND/h00ikXCR4jBPr/WYcJVxPBbpyVk8K8izS/jF/Xqpk3vCg4OntO4SWPLTTd3otjYONy+5efvU7/+dur3a1fXfee994bcfMstCc889RQsXbzYD7YqMEuph926d4fOXbr6KSrT09OhrKxUmcwgOro6LF+2FNq2bQtPPP0MbNyw3vfRlMnTCvLyvx738MM9oqKiEj1uT+DyZUuFMAXLyT7w/La0tLd37dpVdj6iimvQYKXOmEot8TAAr4dokkXTVC5qXkV0tHQbxiRlIk6Ii7uVAGqp81MQsXDvvn3/aFe7tr3Qbv+XKeULOsBMhvi9IDKFpu3RysrWkM32/N6MjPFxcXFR3DBeNTXtHQQYD1Ju0TjfB0RdJFECQ/wOAAqQMZW/WgxEOabLtVgPDOxpAKSqDCYmxNMqLWdPRsZH5/NcJ+pcGAj/bKsvfPqzUspenOMHzGRvYfuSwvMF4ZJy6ttObD5u/TqtlK2rFm2Vrke5BR8CwJOmaD8IWwBEOQzjB0tnnwn0VTCVw+H4SOXwAkBdAFhqmuYCXdcPG4bhtlgsYVarVfljb5CGQVYpf3CaZpnD4eiCiMVEFM7c7jVOw3AGWK03cE0LN4m2a5p2AwJMIYBJKgDKarU2NE2zBRHtnD9//k+JiYl1GVFTnfNcE9EmhAgDTRMoBFlMs9DLeYymaWlBQUG7S0pKrgIAxaGfsW3bto39+vUz09LSrq4YZzNE3MI5jzJNswdxnpIyd+6a/nfdNR45v5YAJs6fP3+d8jv7fL5QRhRk1bS9Pfr23d2v3y+zJy5g3v+Iqlc+CKsPkQLgemFu8BgaHHXpwC8WOE9MgSkZtKxZBJkFQeAyFFHHRQD7bzBmBd0xtQfTyVW86FBqaO+6HaSQ9pJysTbUrnck1A4VLx266VeUkb0WhwRDfjvkPAgEHZOleVtK//1UoapXPTE5qkwU36Ry30qLcjODQmq2QeQhQaXahtJAEaeCe0pyjG+hx2EK/LluQ47UjJmQWxQZsxFmfOcL7V2nuSStJnPKtVpwnjB4+HVcY2WFTQ+ur2S4Cuw9sxoTvmvAAqEqjFuJiiTXOefbij67Z3tY4uQ6JLClMPQ0YBCFqBL63RvIqzUFTloZlvwES5847kNJTObBHuc1XGfxwgfpJfbg7erow/CeU7YQMgsQvmIy02Upsf107Nt7lIuGwm+fHSTs3jbM9EWDgK1F1x7dA6k3QVhIelciLPNKPcPKzTYmGHvLloza/Uv5/RHv1u/X5t0DB7bIzT349o03dbr5kcceB6vNqrTeA4s+WzRh1vxPv926deukFi1aDFq4YAFk7NsH117bBg7lHoJDOTlgGia0a98eylwuKC52gsPugGuvawu169SBj6dOhejoaOjes6fKJS5MS0/v+uXChcag++57/foOHToLw9CVj3nP7j0mctZlweLFZyVdOf1p42JjV3u83p45OTnFcfXrP65zvsckGqTOlDaJvPv371+t5q1RXNxdSFRfAjQ1iTQk+r5OvXofHzl4cLFXyvs0gL/v279/dGxsbE1G9BpHfEsCPJGWkdGvSf361U1Nm1kBEC8wzu+rSIx9IS0nJzeuTp0YTdcf3pOZOT4hJiZWIj6FRBsIsYlFypdNxoYKxr5R/nQUIqni2M+v00JC/gnnT815YSC8MShSIg0wTerBpTlJa+ddeqbVcSZN2CY52NsUP1XvpYKj3EaWSs+tAIGoQQQK6KACNoH+Y4b2A7CKRBLimOEqb+m4Gc5KuJOYmGjRGHteAvQ9evRo86uvvlr5SL+ucB8FAWO7pZTvVcR3vQCIkSjlZmaxvCJNc6+QcgsyVgukTAHGkivydecQ0VfI1RGmUJOkfIQxpo5a/UZK6ecvICK1YVeUj0Eq5xYRVZ7vYUk0TAJko5oPgEPAWH0p5UYAeFpnrJNQ14lYRc7uyyjlMQbwd0CsA4jzGUAaAtwq1b+J6hpS9kPEIJByhyB6x6Jpj0gpWwJikCTazBh7+DwDpn6/F/i3W7ryQdgUHJrXKoAJ3b6CUrcd3vmqI2Tknzg16SLEbJgcOiVkw5O9FsF3O6+CyaltL9wf7H9LNHDwQkeO/6CC00uSWvcqtOx4vqy/qH+f+vuZBq/04RcRkirvPaVOUsW9J4MVTm3zVxzMKmf3tDZOr3M23uYT/Z86tP+MpeI5FNWcCpg46eo77flOvfHXzxLec+oWQNIkanc4Fx+oIF843aRcec/JoIxTOK0r5XfqtYtYAP+DW/bt22cdMWxY83uGDXt88N13J7pcLhVgRet+/DFFSP56xy4dJzSKjx+iyDqEkCClCfl5BeCw2yE9fR8EOALg6NGj/v+PiY2B6jVr+qOllbYsTBOUeXv79u3OI3l57Q9lZT0UH99w1IgHH9RCgoNg0ruTNu3avm2StGjJF+Lfaxgb+71EvCM9Pb0koX79W0HXm6soUyJapCgS92VmLlY+4oT4+L5AVE+RPBDRFCIaSgA/ccQ+PqIHKig6k/ZlZDyotONjuv5PRrRUkS2kZWQM9IMwwLS0rKw7GtavfzdyXlez2SaR2x1oIj6WlpExtllcXKyP6CUhZYYmpc0SHPyqz+VSebWZppQdEbEVAmQzKWfv2b/fn796HuWCQLhwY1iIK7rIVzs7MAgKytx4J5wxYOdMIMx9DKJGFCyrOdTZBhhFAB2HYQJi3OI/UJWRijU9TQ9gOoH0wXj2c9kHOOqM6Un+x1TR0BWWkaQKLTVx/vz5jRXFo8fjWSOlzKsAzac45xEkhAp0jALEaJ9hdLFaLNukaT7ONK0FALSQRCod7AsU4lMOME8y5jClfN/C+X1eIRI1xqpJgPFMymcIsS5yPhuIXiOAIYhYvyJ+7DnTMN7VOL+DEPMBUfXfSwC8pSHWYUT9/dYMgE/8QC5EbaaCTHW9BIRo62faQtwgGWsNUv5oCPGVzvmHADCvworSSSJmV6RgqXzjzpzzx+bNm3fKwTjnMdt/bJUrH4R9JofWdfPhke5fQ2FpALz95U2QURBy0dzRPsGgS6N8GN9tGfyU1hjeT70GityWKu7oP3ah+luP6DV5s5ScgxQ9ipaP+j0ZkP4Lo7/0Ltb+sGZcQX7+O8uWL4HMjP0QEhH+3p6tW9959KmnXjx44MCgkLAwf1S0ECYU5B8DKUzofddd8F1qKpSVlsH1N1wPWVn7ISg4BMLCwmDH9u1Qs2ZNiI2LgwP79zvdLteNe9PSbtiybdvL1aKqhXft2gVKi4rmFbnd45OSkvIu5AniYmN/snJ+v88wQgBxLCN6ViK+rDH2muHzeWtnZ+9V/uVGcXGJQFRfsSnZdP3vrtJSk1utLwFihGazjRA+37sWxCc9QnSVRI0DS0recAcHT64g9ngUNa2hMIwuOufvCqLqyFhPNM2Fpq4f5FI+uzcz84GEmJiGFRSKE6TH8yFYLN2R82wQIhiJuGJa4py/4xPieo5YIy0z059dcB7lgkD4PNrzVzkbCFd/MP+L6oOc1zELhJ6MYT6xlT01L9i/VVcc0oxAGDSdh7j+hglnBvzKMZ0A4RellInJyckJCoTdbvcqAJh19OjR6dUiI+dLgAKmyDAAJhDRLZqmbZBSduaINxLRXUXFxd2DgoIe0hQIIroM03xPY2wWIfZBokeAsWCfzzfEYrG8BgCKUGMqSHl/8oIFNw4YMGAgED2OUj4oGRtJRMeIaFkFzeRDcJxF7WpEVHwErRmAYt9S7F/RpsXyRLkQpUFS3gJC3ANEmwTi9Yi4QtO05YZhzMLj2vFtxNhKKWUmAxjLEV/6NDlZ5ZZfLuXKB2HFahVk80Gg1QApGZS4LeAW7ILYrvyx7oodC8n/NyLACxZm+m0+BWXW35m28nJZG5ffOEJ6TmutwoLCyg/uyEo9HhD2VyjfLPkmeu6CWaP2paePMoVZMyGhESQ0bLg8bfPuB6cunOP54vPP39uxfXv/yKgoKHeXg+kzoNzl8puge9x5J6z98UcIDQ2Dq69uCUuXLAGbzQYWqxX2Z2RAcXEJtG7TBqKjqzk1zm/bsmPHTw3q1Xv1+1WrRqenpweZQpTExsT8EF+79sPP/eMf532IQ+OGDe8WPp9XEPmYxbJ/3759W5s1btzZ9HqD1Zx5pPw8KyvLE6sc3KYZZAUINV2ujXsLCspia9eOtdjtjQpLSlLDAgOHkJTHKggdXKVu9+a8vLyCRjExV5vH2ZE8JpHK99S50niEcFodjhUiL8/K7faWuw4e/KFu3bphDoulxZ709DV169ata9P1RobXe4gxplsQafeBAz/Xr18/WgOoXxtgS2pW1vmsq4sCYdcPjlYQAIcDrinPPdO6PRsIRz+YvzJ6oLOdpkPo6TzRJw9uOBEibprSB4Sva7XK3sE68Cu/8+n9Kr/4wIEDnycpe81PTr567Nix1qNHj37JGJuh4hCKnU614WlHiAUgZXXkvCcQ/Sg576YTXS+O52G/Cpy/jkQmMbbW8Pk+0TmfSehn84rniNMqTMsqz7jINM1XdcYiTKIhKSkpXQYMGNCfhHi04tp4ABhORPlEtBwAHqigvkwnoq4q5AQRq1cwZ32smLSEEK9wxmqTaS4SiGmc804AMAOkjCWA+5ExBxGtJyLFU/1SxSlIK6SU+xFRgfzrKSkpyhVyuZQrH4QrJa3As/I8YfVbnRC3359b6LYcN/qeqKjYtRTYVuY8+OkpJUJMRJn/tKRSr+I6Bz8L10UdYVg5oKpTlC6Xl+CyH8fQgQM7HT5yZFJ0tej4u4cN49dc0xL27U37pP2NNyqyjrAVy5ZN3LVjR//wqChQJmkFwoqww+NxQ0xsLISGhEKdunVh7Zo1sHXLFqgfEwPl5S4/oYfValWnyEC9evWcUZGRt/fs29dP1hEYGJi0fdu2iORP55Vu3rwpsHXrNsPffPetOYh4JualM8lQvUIqTUhFAZ+aalT5ap2aBnOmFKOTb8qJf1SmNlXeV9l+ZbS2ejH9famo6ZRfsktVpkv5zben5sSeNjbV1fkEeFwQCLtWO2padD0BUTxOiN96fDQj8FDZsdODpc6qCY8+8mX1ISXXMQuGnEzyUgZpP2EB+AipXJSDIC/7yRICL4Mo3XAWhqwzrvXK4wxTUlI2Kc14+/btzSwWy9G5c+ceVccNBtntzRXxCRhGWKnHs8Nqtbb0+XzbHYihJES4PTJyr9vtbi6ltJaVlW0zDAMjIyPjjxw5siUqSpFXQQPGWIzb7c5cunRp5pA+faLdphn12dKl2xITE6M457UVpSR5PNFSCKPY6y202Wy1bDZbvmmaEcokrkBcCHEsJSUlK7Fnz1gtIKABImbY7Xan0+msERoaejjX4XBF5uc3F1KGOsvKdqxYsSKvb9++zRhjx+x2u6e0tLSGx+PJXrly5YVEwv/R34e/DghXSlIdtlA9UMDDt38FJBnMXNMe9uUrtivyB3BZGfr/Eh6PfLYwBm0bHIZRnb+GxRvawvLtceAxFFBf4tycBYSTE5N5KqTa3095/9QoVJXPF1xxLJg6meR8PhK/NTg2cuDAcLemsYMHYwtTU3+RPH+JD/XH3Z6YmBgY4g0JYMEeZpoW3Lpva36MJUarHlpdTlw5UZ1a4pfL8OHDg+rWrauS7C/kJJM/buC/Q8v/+vvrzXPzjj7StHnTG3v3v6t+UEAgrl6zZuZNHY8zZp0JhN3ucggKCvKfGexxe6DLrV0hLS3NnyfsLneDOiu4rKwMut56q59JS2PMGRoa6gfhgwcPjq1Ro8YLZSUlEfNmf7pqzdo1jcPCwvq++/77x5nazlFqtmrlCC4ubrM7Pf272JiYOGaauiUwMJ2Xl7fzEjmYrsuKlKdyjnjEYMyZnp6e37hx43oWIUyfEGHIebRBdGzfvn3bWsTF1fRyrgu3284tlnjgfI9mmsJrmsHpBw5sblq7drhX11un79//dVxcXIxiOlLBFFYhMnccOLD7XGO9yOsXBMK0Aqwi0vEmAXuAMdgmiZ7QPnf9+/RjBs8EwrrJIGJgwSfRIwqrc00GqoMeRDGPMLycgReFWYIF5emWfSWpgWHO7VYzUrJxcWXbLsh1cIY863MdqHLqpqZy43LqRgoVaUePHj3oxDF/0LRpU1LHDE6ePNk88Q07tY+ztVe58QKVz6zymBWRx2lzdra889NzzNVt53qui1wOl3TbXxOEwx0Cnu+zCOpFFMErS7rDT/tr+bXayEA33N48Ew4WBcH6/TXA7dPBEBo8dPNaGHTjd/DBl7fC0p+bgMdkfxgIDx80PEZI42lrsP2RKVOm+I9gUxGMVt36d0eg47XK3y5m2tVJJzryAQCsCVM7aEkHiMx/z5w799QzaS+m6fO+Z/DgwcFEFI2IRy8kmX7Y3UPGg2BNGTJDRUq6fOXPOzTHjciFCzQttTI5ftiQIU+T5F+WG+VbKg+8P+/BXaYVlcnwbyNHtu7YpUtS59tu6+ZwOGDt6jUzbzgHCFdos3A0Lw90TYOBgwfDt99+C4cOHoSs/fv97Fn16zeA5lc1h/DwCKUNO626fnvfAQNOgnB5WVnErBkzvli6dOnn3sLC2albtvgPNT9XUUFUeVbrW0T0tUbUQxLNqKCwXO/QtJ4SsTdjLB+EWI26Xk8KsXlfZua/G8fFPYgAJRJRnaZzVBC1lYgTKrimb2KMRRmGof5+IoRwWzi/Vql4P/IAABZQSURBVEjZXnL+IpOyHyB2RE3rC17vY4S4FhElqEAvgKVp+/dvONd4L+L6hYHw+qAIH5qdGWEsIsvghN9g29JfEcacMU8YOHis3qENXj20LOy6IhNagLm1WUJHb44+jtwYJohFIJN1rVyzqONZvWC+f6ys9qPdYKU/dfBSSmJioh2l7OU/gI4x9Jpm+qJFi9QpS79ZhgwZUsP3/+1deXwV1fU/59yZyXtZWEI+7AIhLCourAq4YdVaRBbrLzE7uGFtFUX9tdbaurRWW22Le1GUkNXwBFEU0FqNRZSqKMomZEUwQEIgQJL33szce365T8IvImJQ2qZx5q/kzcxdvvfeOXPPnPP9hkJXKoAPhBDxqJMVDeNTx3EmBoPBR9rIJPWlOpKTk8cBwHDLspYWFBS0SV71m9rZTs5//4ywfj3Sog59uu6B2CgJW/d0jnwnlhJhTP+98NjVc+H9siFw/9KLYce+mMgGKzGhHmJ9YdhV3yUShKV5qb/z8TU74enp00ch8XvA8ExOQe5MXY8OlpC2XCUsMSknJ6dNRPqaTm3v3mCvQCBPT1il3T6xlu8XklUvRbjYVOQyci/lYFnuwlydrvEvO+6eMMHY1bt33HubNzeMGjWqc7ghfDJauKWtfdENuzIz7UVmY6NU8I5AIauqq14b2Lefzj2ui7aD858IBCKeg6ysrOXE9GTi9sRld/+X7PLbCDx+/OHHN5508okPm1EWrF717oJxZ4/XO+H4V156+dFNG9enxCckHHJH651wxAjv2hVxOU+85BJ4e+XbsG3bZ6CkiqQr1dbuhtFjxkB8t3iI69RpX1xMzMQfp6S8W6O5o3v2vDvY2NTtufyC3A/+/s4vngi0bd619OW0pKTuYYDFkvnJzhUVC9dAJEKXhg4efIN03aqyyspXhg4adCMCrP20rOytE5OSrtUqSkB0qqtUkHRuqGHcyK57ERF1UVLqh3mTD7HAVipbaek4xFOZaCsDDEKligBxRGl5udZ71epLZyohrq6oqNAYHe/j2IzwerBAJ+5oF3m/+BiI3RM6EnnG15J1uO4VVcEhi1IOcke/CROMqKj6Ip+BUxnBUMCH3GOs2aJdvqopFF9wPpR8I7FKWlpaDyLqVlBQsOnC5ORO3YgGFBcXf6wbm5qaegIyVyilNiJio2TuZBjG7KKior/p+0zm3kEpN2i1oZkzZ2rSlcF2VNR2v+t2VuHwb9kw3mxOOfuBVhZvVlCa25yOdF1DU9PVPp/PtSxrKDPvLyws3Jqdnd0tHA53s5RySL9pFReX6/qzk5P7NIbDvXr377+upqbmIs0NTkR/dV23xjTNftHR0TvmzZt3TJzmx3siHIfyvn9GuAU0KSnyXVcTbuhdsHZBn9S9EcYkbYZ9TZ1hZWk/qA+akXOa/vKLwCwF+m3zuBxfY4SzU7NHMPFcBDgghHp1fl7BH7URViH1phVrTdOT7uqrrz5FhsMTgbnkkqlTP1z+4ssTWTll8wsLN8/MuPJ0h2AAMJQrdh9l5FeFab6gbLtXM1PJXWQY0wYMGKCltpi/EHnU3WEtRWaCmAKKqnOKcpZck3FNX1vYo1Apg5iMz2nny6/lvdaYlZXV3VBqokJlN4XdpX5/9yhwDgwRKLozOUhaX1OIPsx0NgOuyi3MfS87NTudDJ7MQGuQ8S2ly3SpMieQs3NGRsYYVnSuFPxJXV3dPzTVnXB4jKSIBJmicHj5/ECg9sqMjCUgeP783EKdY/mF6zkz+9faCDfawVxNV6d/m56VtZQVzv3s889WlJR880PouIzlv6mQ22666Yau3RLmCBJQV1sz78GH58zSCkI58555rLysNDVpyBDQ6Uv6m3CLEa6pqYl8H86aPh3e/PsbUFFZEaGq3F1TGwml/fzz7RHCDk2Usbu2dtIv7rxz9Z233j67c/eus+1guGfp5k8X1uyovm1ZSUmbXv5aQzE0KemVsJQZVVVVh3bQJw4Zcos2wqUVFS8MSUr6GSFu/bSsbOmQgQNnI/N2FGKkPs9EP4pGvC7IfEGzgHp00LYXm0Q/RMM4Ryi1AZXaRMz7Gixrn8X8e7DtgmaPyISyiopbtedgWFLSDxzmqaWVlRqj430ckxE+WuX2muhRJoutOPrA7mNhzFoJJ/eLijZfBkIdoHbo45j+CO8qVQsoLzqjccMnOqTlaPVnZGSc7DqO1smdKBAnN6f3jF+0aFHkxSUrObmfK8RWV8qfKqVWG4ZRzMzLhRDPuK77mEDUvCsfxtr2XQ2WdU+zkMFwllIrDz3erK+rmbheIoBzDhrhQpByZth1dRT19YiohSMqhGk+rMk6EPF+UOoAI9bZzHf5AaxmqbTfIYB+SchnRD3/Rtu2XWQYxlhmTtXeNNd1/7R48eJ/6SbieE+ew8r7/hrhw4HVM9VnSHBcI8Iv7SoA2ZIO+68YhaMYYUXqPpR4Kxhc3Mx48Vt/bOyS0P7QP8hHl9kH7DhhiUeI4HVEONN17PusqKjejuRZtmvfYpH1Z0PovEiKAoQcJP6jtO23DSFGSBYj84ryZmky9J49e3YXQnTx+Xw7IRiMc8C4gUCRJrpChE1E8JEt+SFC1As5Dhg+ShwS+mvlp+YsyTiIDJTEtIV8RokMOzejfqNhXsWIexi0u1mcpPnjHRkuEGbURah4AgqxGBiqbNc+SbJ8KcZnDmMHL2firaxgNAIWyejQ29BoPYFAmuVqAKJakVNQ8MT0zIw8YDyJtbShAtfwWdnoyGsVQ/33wQhrlqGxo0c/0L17jzSdC9xwYP+6nZ9vv+V3Dz30+i9n33pf5daqOy6dNhX21ddHCDpa74S3b9sOU6ZOgS1bSsF1XTjnvPOgvKwskp607OWlMGXqVNi8efNruc8+e1352rW7f/OnvyyKiYs9X5DAur17GpRjn3XbHXd8sZc7hmPwwIEBR6lrWxvhoYMG3ey6blV5VdWLgwYNOlkodT8grpTM4zkUmmX4/deC686PuKqVmqKIVoNS3QgxSWmVJebuyLyehFi3ubz8ncTExO5E9ACGQr8mn+9mZnYRoEkxd+Jw+OHy6uptx9Dktl76nYww651xOO6HLqvx6MJwQbgExjQUrok7LUsqvEdQ21SU/hk17GI2xHMCqUtrS2sCgs32SquxccoI+P8XoCN1TrucBeJGRrwPta6zUi8/9/zzEblUvRMmnWMrpWYeq0WAcQxwPwFocpWxze5hnet9M0l5lwSYDUR7EPERIcSnUspFAuBpRjwFNK0IwHIiuhmV+qXL/BS47iJFNEwgNpBhvNasdPVzqZTOAz6fmTcKPX6InckwHnEcp5aIzteG2wS4RzHH2UpdJogmA2LOwoUL25pa1tbx/Xde5xnh1mhHog0Pfrr/zoFX3zSMRzHCQPL+3MKCidMzpl8EoB53WKaiwkdBQAoRXQwKbiLGtzTVH6Nc6o+JeSrYGLxTAWRbTI/ML1wwJz09fZABxpOm30zptHF/sHZAVCoKHJuXn3fdjBkzuri2e51gyBCCltmgigRQESK/oZgTicVnmo1GunI6mHCDCTTDBR5JiuYodB9AgH0gKUYhVyHgGwx8kWHgyv4DBwZqNmyIroVYf7ThXAiIKcjiCUWqh0k4wIxRT+3fL3sT0CUGG4tBuTeDhasaQ6FCv+k/HwGnGgQrbDc8xQL4a0iIYSaKUxyWvzcR56GC9xiNt5RQbm5u7trszMw7DTRqD4Qa81t2wtmZ2a+w4se3VW97rSPthKdMmjRp5OnD/9Kvf79B0pFO/f56rigv//2Tzzxz79kjR45qcuQjt99x+/i6ujpwDqYo+fw+qK6ujnwH7t2rN0ycPBk2btgAGzasjxjq+vp9MOWyqWAYhvvx2rXpDzz44PNnDh8+MS0z8/Ho6GhNY2iHgiHfmjUf/HRBYaFOD2lL+s6hmX/q4MED15WWVrWORk5KSuoupbQPGmbNEZ2EUiZYRNUbKyq2nXDCCb22bdu2W2/ohiYmDg5KWeNzXdFE1CXasrraSpValqUVdZrWrFnTNGrUKLNpz57emyorP+vbt29XnxADHAAOh8Pbd+7cWftNy/Bbnv9ORljXqXfAQhlPUwyPkAfkk+KMpjve851+BRgRrvY2SRnqALTV0af/SiDcgYj+1oaYIkqg8v6Ghvi7juaW1tHQGzdu/CMq9SMG6E+GMfS5556LpFC1NsIEkCiZ12sFQmSeD0QjhBCrEbGzlHKe67pdmnnHb9W7U2b+AzM/pFOKkPk0IBKo1DLQ+doAv4nITTIvIyIhENcpgGqQchIT3YhSzkKlurhC+IiovLi4OKILnZKS8hNmnkQA/2DE85pZ04IGwLDml4EVzQGrt3zLcWwPt/33GOGk9Kdn7XFiHwZH52p3gIMMiBF1X2HM0u5oReqB/ML8i5OTF4rYqJeud6WcCUBKheFSw0cXE8C5oJw7hWkabkgEdzXs2tuta9dfCqQrJcOD+YX5j12TlZVoS5wXdIJTtYGakZk5QUqeYxCkzy8o2KhVTnrFJ2Qr5PNcx/mzMKyHBJrXEzq2JUQwKOXprGhaTsGC67MzM68BpcYLosfYxZ8iyYBA3ABKOQ5ZmvbyMkR8PSc/Z8XMtJkJYSOsc/yiWXIXRFyCwAlImBiWzhN+4e9jK3uyq9wXDBazCaFkQVF+UVZq1pkAfBUKXgGM5ymCJwFgKDGcHbSj74s2DswnxAX9hwxZ2qLyMiMj6yeukoMxJP6Q90JejVYwIckfSglp+cX5H3aAWRLpQvqkSV3B57s3Kjr6Bi3Vqh2M2l0RDoXfcBy+MfBiYFOPbt0uuO322+/csX37Gb169vILIqjfV68FCmB3bS1Ex8SAHbYhMWkgDBk6FPbU7QHTMu3169btXb1q1a9eWrGiUHM5X3F58gt+X9Q0XYlSCogInLBTicg/zA8Eyo4R07ZEox4tPenwCFpd/ZHcq2297hib/7WXD9SOs2bbcMzegZYSnTUxF5OEkczqIgB8xDizacm7UaddLwy610RKkAe7qfWE97GdFmyIf/5IxnQugDkiZsRSQtblHBJviADCoELKSX49uH7J3a2kCg/v1bRp0wZYprlFeyQWLlx4Qct5bYSBuYwApje7ly1XU35KOc1APIOE0LvPdxEgZPp8d4RCobn6mzci9nEc5wHTNLXWuKam1Kxa2kuudZNvNQzjWjccflhJGQuGsQURXyKizkqpy0ylblKINwNRtZRyLzD/LyBWS+ZXtG4wEY1B5lLJfA4y70QhTiWApUXFxT8/XgP7HyhHj9ml2nV/eN3fNQHnuPfllMx5N+1VcXO4gxhhJANQ1X7FCF+ZmTnSlfinvKK88zWIOjLa5/M9iJJ/ErSM/p2ESJAhex6D0u7ZeiFwq+1yAiDcSkw/R1C3O0iPRjnBj5VhzAUyVqESr1gNdZ85XbpcJ5W6GNlYBiBDivBcYlVpK/WYJYz7WHEDA64VxJ87LJQgTs/Ny706OzPzOgScsH6TP/vUoU13A2JvJbAEEbe7IVcYZExEVH/LKcxblp2efQaASmfmKmI6hQWWGAw7HSUzyKQPEESlK93hhmUEOOiejQTnNbuZPmSE8Yrl2wbRSpvhekMZc0IcOslHxtmWE32vYzU+K5mrkeh9HW3Zze9/ec9+xy+FfBRQbSE0NkqQ5xiMqiEcvC0QCEQiyzvCceGFF3aOsazrhRDJtus6yGQIIv3B5H3VJP/yUsmr2jhinz594v2WNXHEyJHTxowePWT06NHxH334UcL7//xnlBAC4jrFqbHjxu2Nj++2+523V9VUlJe+Ul1dHbhw0qSqlhebSydOnNMsmn6mUChAALmOE1ZK1bu2/bMVJSV6V+sdAH0BIKo5dqiijXnFX8GM/9a1Mxh7wxAH1OjGxMWObdz1bvRp1zQLnv+aAHsAcCQVx0CKVuD+T2XDJ0tSvpz7fKjMNdYpJzkGBRBJ79APHQhMOgPC5uAl54RKtWrVEV9gUi6/PBWFeAqUuq34+ee1MY0cOpNBKfUzIcTicDj8GSJehYg6UKuEiDK0JvhBGtI3BcAkhXgWMa+y/P43Q6HQj7XAgpSyh2ma2p7o+8YVFxc/m5ycfBoxT2eAPY6Uc6OiovoppQY7jvOa3zTPVER1TU1NG/1+fzpLeSoZxvM6iIuZB0kpPzIQx4EQAxDxgJTy40Ag8MZ/8aTURlg/6//e7o3w+KseG9cQNFII1PEU5/4Pjh2KLkNP/FXJ3ed/KYLxqtTU3mgYlzyTnz+vpXEzk2d2DplNswyfNefAgQNNcX7/uY7kaYKxWjjBRcrwjxWCts/Lz3krNTV1OJExprAw/6m0tLTzLMOYqiS8mleY92ry7GR/3K64syTKHyFpp65aY7N8Q7ufZqSlnQgossAgTecXMJW5x3GdkQuKFizKzs4+Qy+S/Pz8gvT09P4WkU4LOUGQ9SIYUKYVTYQQZc8+++xm7R4cduKJlxJQggJlEmJpXXT0qvgDTVOR6DRAessFtzEcDpcOGzaspmLLpsmE1gUg1VqrU8wi0PmrpnmB4zgrY2NjtULKACHEG2DLycwwHgVarMBvyagHni5+ujQ5OeuEGIOvYJMSHddd43ecF54JBL6RKeg/OPDfpmqtsdtVS/5FRUWZwnWjNGVfbGws+/3+/Zp5qlWh1Ldv36h+PXr0Hj32rAEJ8Z0H79yxoycwGF26JexlUOWr33mnsrq2tiItLa3xcO3YPn369N23b58daxjRTUoZzFwfGxsbs2PHDh0Y853TXr5N59vhPdbBD1fHFY+IMTXFaGDwc4RCKGI1LWnK5WfvW1f5dUFW2jGyxnf6BEk0UAEf2g3r+4lcQTa9Pdr+ZMOR7tfu6E2ffJKLltXk8/lmHa6Dm5ycLAKBQEQHWl+ry9RzRv+9YcMG1Pm/X/e/Dv68W/PQf3FP5O+D8+2QjvHBNEL9e+ScLldf21KfruNg/boMfU2knFZ1R65th3PkWJoUD/BVdrN2txPWQgbJyYEvTbBj6WV7vDYQOKKk1qEJ2brNBxdDS6J660msJ25kcrYIph8+2VsWyheLmjElOSWCY+vf9UOlReD7sEmvF2DrNh267uD9LYvr0GJoWawt7T/CIm1ZNJGF3XoxH1yweiF+qd6W6/T5Vkn7kXI0NkfoT3sc8uPVpja7eVseWC34tDwQ2/jgaks9x6tP3/tytDG9p5nX766vIqFDRI9qaPS9raOkDyviqPdrIpyGhgZn+fLvnlv8vR/E4whAOzTCx7F3XlEeAh4CHgIeAh4C7RgBzwi348HxmuYh4CHgIeAh0LER8Ixwxx5fr3ceAh4CHgIeAu0YAc8It+PB8ZrmIeAh4CHgIdCxEfCMcMceX693HgIeAh4CHgLtGAHPCLfjwfGa5iHgIeAh4CHQsRHwjHDHHl+vdx4CHgIeAh4C7RgBzwi348HxmuYh4CHgIeAh0LER8Ixwxx5fr3ceAh4CHgIeAu0YAc8It+PB8ZrmIeAh4CHgIdCxEfCMcMceX693HgIeAh4CHgLtGAHPCLfjwfGa5iHgIeAh4CHQsRHwjHDHHl+vdx4CHgIeAh4C7RgBzwi348HxmuYh4CHgIeAh0LER8Ixwxx5fr3ceAh4CHgIeAu0YAc8It+PB8ZrmIeAh4CHgIdCxEfg/PacA0PRTuDEAAAAASUVORK5CYII=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2875" y="0"/>
          <a:ext cx="304800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100693</xdr:rowOff>
    </xdr:to>
    <xdr:sp macro="" textlink="">
      <xdr:nvSpPr>
        <xdr:cNvPr id="3" name="AutoShape 2" descr="data:image/png;base64,iVBORw0KGgoAAAANSUhEUgAAAeEAAAA7CAYAAABMmDLzAAAAAXNSR0IArs4c6QAAIABJREFUeF7sXQd4VUX2P2fm3tfSG6GXFAhVFARBUURABUGKoaOIAoqUFXuPa/2761oQFQREikCCdMG2EhWkCEgvIQkhhABJSF7Kyyv3zpx/5kFYRJCmu4iZ7/MLvjt3Zu6Zufc3p/0GoapUSaBKAlUSqJJAlQSqJPA/kQD+T3qt6rRKAlUSqJJAlQSqJFAlAagC4apFUCWBKglUSaBKAlUS+B9JoAqE/0eCr+q2SgJVEqiSQJUEqiRQBcJVa6BKAlUSqJJAlQSqJPA/kkAVCP+PBF/VbZUEqiRQJYEqCVRJ4LID4aSkJEt5nTpWKCi4YmbnjSeeKAMAumIeqOpBLksJJLZrZy8LDZUrV670XpYD/PMNygYAHABcf76hV434MpRACAAUnz6uyw6Eb7r/wy5Ot3wAgF8RCx+RNJ/3yLBdKUm+U4Uffvu7wWgJGAOAKJm0q2sIIBC886TbooOF3coB5hQsvS/3D11Micn2MMPZEQmrS4xc5Fzc23mu/qr1fDva5I7uCLpTC+RfHp119xUxV+d67sv9+t9Gjx7o8Xh8Hik/nzFjhudyH++fYHz1AUC9m7v/BGOtGuLlLQEGAJ0B4KvLHoTjh04fV+ALeQuMK+S7zjQIQC0wJ6Wf+1Thh93xSV1mxUyQJgiizQwkAoHBBDwNjNUyQbzlI+hevmzkT3/k2grq/V6EJq0vAEFLYtrdzsX3Zp2rv9DEj1uiYFMZQLbbLBlTvnTsH7tRONeAqq77JfDi80n/lKYRdKyk+MX33nuvak4ufV00OAHCuy69qaoW/uISUCDcHQCWXf4gPOijcceMgHfAKL8y5oxp4OCFjpyUCb8A4fA7p9cBlNmEdAgM2R7ADch1KsyLKnBElYbpprjBFmH7/GhBpFnLtiXw0KKnCqHjDGvNhpEsd0qP/wgn8V/2WqbHcajIVwypSSYkJTHYCY4YqMEzU0YVR/b8v6CCErfbf62yJCbzIDM9tI4WV7orJdEI7TbjKgJvVHHAke9AaewdV2nBUT8Hh+eHlWel3nuqRoWQmKQHG7VbMoKJjNEhrmmj81PuPdJq5GQ9vUwEFge2KYMprY3TJ09dP1rEg+Lyc0p2BNvt9arf4tl0Wr3wwUnBAOFQOGdcSeX9ob0+DtWkFAVL7yuNHvqPgKMzHysHtV2pKn7jSY9bezSxW/HqkuJib2x8wighjWpFhc73fEZ5kc/wHZLcuqnKPH3Ri6UKhC9adFU3niYBBcLdAGB5FQifkID6iv9XbPHnAmGCHJ3KWvu/qNxKPIqVeQ+zLsRgAgE8SxLCK8zUzwEzvyDJuyDyIuDmyyFFlo3FIcZ4QOgHAmzA8GeL6XheOpx5htfyMAPsajK5iUnoxE1Y49EwybV0xNGI3h91AiEeF8AbEOJmMOU0ndNVROwaLxOv6JLFMIRHBUEUIh4EFJOKljywLPD26VEaowcYpz4AxAkhDgGXiAD7aCz31UPpe0QCa80A8hHh3cJouQSmjDoJxmGJ025gBj0upLQBshAG5AHTfLXw8we+iuw5PVACPU4kugNDjsSWmt6St0ralTiDt1RfiMh3oEAPIXVjkl4qKo3/GlJv/s+m4i/0vt9yww0xjoCA1naHI8Q0RAMNeRTXeaFheFlYWFgvAojwuFwpphAHAbFRuceTy4l+NgyDewzc9s333yitTvyFRHYpj1oFwpcivap7T5XAXxeEzwS2RABBVgkek4EhfwnGvzs4nwOEgUgASb/pEAF9hPAQAauPjL9rkOjPGERy1KdIw/sjcPYRCPkuIe5kLnk7OGgKMbYcBdZR1khg+GZRMU8KDaH3kcFgKbzTGOhOIvobIZtgAfrGBLmSgCQy9qYULAsBvUyHQRW+ivYkzceBWAMADCWQZQD4JAf88Vhd1+Dw/ba7CfEtQDlHEu7jiI8hw28MQRO5Rk+ChEaAbJKQ0JkRtZGIw0uW3v/FSY2257SeqOEHUtA2TpQiUI4HAmKSekpOoxHYGJT0mgQexDiNQsRXJPGpiHIdCdNxfM+EEeRjPYqvy1kFSUnyr/SOJ3XsqG3kvK/NFnCnbuGH3W5vuG7Rom26/sGszz77olv79jXjW7SYZrNa65lCjHnzvfdW9ejatZamaR+ahjwaGBiQbQijic/r/a7Q5Zq5evXqor+S/C7yWatA+CIFV3XbryTw1wRhSQAMENRfQAKmIp8kQs1gNzzU9XvYnl0LVmxrBGVe3X9dSvTXIThe93cp5wBhKaVLcvgMJKg+TQ3wfSnZNYA0ySC8izGI4kQfCIlDbKH6516nZzYyfl1RGGsQnlsehYG2RmCa9xCywRLYJ05L0KhQX8lkhtDRp5e3sQh7LBlyNTH2IWP4XQVYziUUTxe1PPxPSHqBAm9PidSszteRWDvJxRBbQMletyukCTOxPyKMZsT/LRGfRpQTSFBbqYshmpe5pQ6zAWgnAm4lgBcksUnFVx98JvznWokAMJmYnFSkhb0IKf38AWlhvafcgRJnSIavOK/KeSfs51qPI8JL0sBRqIkxAMwrLTCoOD/uYFhI5g4CWUooByCwRYhac2F6B/m4e62nWodDZzJ3/y5zdRk30qVTp66BVtsAXbMsbdmuzZrsjIz+7vLyDs2bNdvQqEWLBuFh4V02/vhjnWOFhXqra1vnBoWEfLN3z57l69eufSIkNHRRVI0as1d98YXVYbe/C4zNXNau3YK/2kbmIqa3CoQvQmhVt5xRAn89EFa4qyNC2waHocxrgb1HQsErGHhMDjfHH4YX+n0Ku7Jj4Y3PO8NBZwBYuQQrJ2gbkwMZ+eGQ4ww4Dt6XWs4FwiCznc7cWH83UU0IMotYWG0+HAEm/geE5fsE0DvAErKq3Cj5mAhu4lxcYxrwCjB2PZDcAci6AsJ8ZzX5YOhRPoUDdNDclqtMu7sZAVtNjKYR6WsYyOlE8m9FS0ZMUl0G9V4YwangDYasrcnEfdxkrRFxPJHcD4DNgLGNyMTTZGhPAhNNTI8xyBZkEabBZgOYaUB8FwC9wBBeObb4/pdDe03thYDTCPBjpx74HJwISKsEYWLs2aJF930Y3mPyw8DZG1KwCUzDUSTNPGaxDj2Wcs+h8N5Td5BErmmsp2maSwmp0PDpfV0r7j1yqdPxZ72/T8+ez9kt1tva33jjzk63dLo+IiKy/vxPP9Vr163D7uzTB8tKS3H+p59iQV4e9B88GOrHxMivVqw0t23dwnv26eMVhlGSnpHx4RdffHGLM69gs1lQ/krKDyvz/6zy+C+NuwqE/0uC/gt089cDYaXxVnMQvNL/M7BpBP9a0Rm25YaDSQDx1Yog0uEBSRqk5YVAsUcHDRC6Nc+GJ3svgMlfd4Xkn5qAx1QJRJe4PH4LhBlkSzAPOReNrH2yl45JWlhwnfuR4buGgESmQxSXNIkk9bGTWOXR+AyS2EEKszvTLRuF6VuOXFvCpPiQGH4nffwZpokRnGNHzaVA2GxGKNcByneEZs5Cn76WANZygpd9TDOYMD0a8nuJ03VCyH9ojN1LjIeQ4Z2DqN8DXFqk9I3jpF9PQI8Sw38SQB4D9iwQW4VMzJaALyKQFyT8AwH6EMkBhHyUc8l9MyufS4EwSDZFEH2NHGajpBeAMMFAebOG/EkmZTdA9qRUlnK0/APA+4lO7pcMDFgjEHeREMNLl426cpLHL3BZDRs0qE9ERMTb/QYNqtXmuuuwtKQE582eDYZhws233AKSJOzZtRtKSoqhYUICVK9RAzasXQeHc3Phrv79oW79erA/I0N89OGHfH9a2sjgQ4dmTNm06VcBdBc4rCu9ehUIX+kz/N97vr8eCCst1qEjDLl+LUQFeuDTtddARkEoaEwCEIJJDJgyUSs7MAJ4TQ7dmmfALS22wYpNrWBdZq1f+Ysvar7OAsIRd3xSS2pGGgAdLFo8ovFJMo/EZB7iKR7GOb5JxAcRE1GM6G3ToAHBjrLvXUbgZADWgTzGzWDlHwFQE5I8FZhowQilKdi/uIbXMIBONmm29QI2lUjfAscPixaFPhl6Z9E4AhiOhNWQ4VokUCDaniF1kEw+Dia7GRi7TxJt5EChBJBQ4UNPYihXS8KnEOgGQixiwGojg2U6WB73CuM6APEYEMYCg2NAOF+3eqfmpzx0UnM9oQm/R1J6CLlGiAYx+V5JkTYt1GEkoEaPALH2BNKKAKuFxfJcSZYvK7QO20SIeyToD5YuuufYRc3BFXBTQEBA9P1Dhz7R4eZOoxo0aOA4nHsIMtMzICwiHHRNB4vF4gfcwKAgME0TomtUB2dhERw+fBhaXt0SwqOiIP/oUfj6yy+/2bZly+ivv/9+3xUglj/6ES4ZhDc6GtcwhH4tIoYQ4AXFMUgDWcKUA+kBLb0hzKB8Hcr34XVwMnPgj374qvZ/Vwn8dUBYkorfIX/kszIvcybBqhG4fRw8As8aEa2CtUJsBph+vzCC2+AgSPmQOXB2CcGkZwHh+h2TbEXhdW5gQnqLloz44T/TTWhPnFnTQkaCQLZNeknXrZggPca20laHCwM2V2uma5ZQZ2HOj6GO2rVAEzEMzXSv1xJm09BGIbY9WC5rSSHDi6yfrwsr6hwoA/BaaeEHS1Pu2wvDPraF5UG80EQtZnqPQDVHFs83a5DFEqq7cJuLOx1osSegEEcArEC6jAabuad07shjjlunVLcE8HhpkI/rOgfTKC2yHtoDKWCG3F6/AVhFLErKt4ZY0k4n8FAgzAROJ41PFhxWoZuOOe3FaeBP3SIMvP3jSM0GTUAYjITYUvz5aCcQQdCdH7bnEsucNXHXqdHWv+vr8SdpLOnxx2v6pHwmJDT0/tDgEIvPNMHn84HP64XAoEA/EOu6Dk5nsf+vq7QUgoKD/f9W9Q4dyvmmzOd7dOLEiduqGNzOa9IvGYR/DLj6Fg3kGxIoAQF+QdhzrhEIL1pafJIz35bgvpEEEwjsIDBzHwj8fn+4a2F8PFQxo51LiJfP9b8GCPtMBk1qlILbq0GW0w46SpAnkkqV1nsuy7IfwP3leGCWz+DQNSEXfjoYAaVe3a85X3A5Cwif6OdEh79q2B8e5t9NHB/P8Z3F8XK2a6f+fqY6xx/sF234mzsREP6r/k7K4pS+T4zlVCmcPq6Tbf5CVMc1YTaDGL5QtGj4+yeGcZpAKyfgVHmc6bcLnoU/1Q1DEhPjvF5vd58hbEHBYV97pXdrSkqKfyfYrmnT8Gvatx9RLbr6+OCgoBqGYYAjIAAQkfLz8vzuk7DwCFQAHBIS4ven5OTkgKvc9b6rtPSfU2fNUmQsfrkHAkTddNtttxQVFUHhoUM7A6Kj92yqMlGfulYuGYQ3BLS4DYlN1BmLMy8wvZ15GcR8krUouLG3CyAG+AdmAklJxULSBospk/AG97rzWdyD+vSpZ3AeyRgjKWVucnLy0cTExC6apkXPmzdv1vm0cXqdxMREuwbQTlF7zk1J+fpsbfTo0SPSZrPFqL5N0yxljB1ISUn5BW/CxfT/e96TmJjYkjHWxm63J8+YMcPPGti/f///Y4zNadSo0Y6kS8/GuPJB2BAM2jXIh2f7LIYStwNeXXI77DgUDhq/IAvQyXk1BIcezbPh2X6fwA/b28I/V3aAfJf1woH4N0H491xGl3dbYT2ndieU04DzV5wtDk6qisw983w1adKkbkJM3EsOh32wxhgIKb7duSv90c07NivttbJoD48e/VZwSOgYrmkUFBiIuq6T1aZSsBl43W40TBO8Ph9xRExPz/hm797dY1atWbO3soG2cXHB9sjISWEREZ2FlMJZWJjvBei3fv36KjP1f+R8ySC8PuCqW1WQpYYs/mJAOG7Ggc+CErxdkTBIWevUJkv9RwRkmpTHuLyXf17+JSYpv9pZC/bv338SEPUhIh8iljOi0ZKx7iREy+QFC24ZOXKkbrVa2cSJE/3adVJSEtu5c6dSEixNmzb1ng5C6vq+bdtqGpo2RtVJTk6ekJiYyGvXrm156623FMHPyQ32wIED7yEppwDRUSmljkQL7EFBjylq1aTERMvOnTshZdeuSisBS0xMtKpc9pSUFCMpKemk7qTGk5KSQklJSZCbm6s4vWHKlCkn4xqGDRtms1gs4sRvCvRo7NixloiICJGamgp2u52vWLFCPb9/bK1atdIjmjSxfDVrlmvQoEHdhJSJCPDMvHnzcocMGNDeBBipadpTs2fPPpyUlKTt3LlT3WdJSUn5xfOd55f3ygdhUzCIjSqHUZ2+hYJSB8xc3Q6OltqAs4vQXtWGUyI0jy6HMd2WwprdLWDRzw2h3McvPFDr7CCMYXd8NBoYFBctHTH7NycyiVjYuqnNmA27S6LVJ83XiUmWUG/16zTU2gjT+KLo8wd3nKmd2onJ9nJv8Q3EqVrRoty5AMdzbB09J9bUKSCB6yKtcOGInPNZTKG9PqjPmOUWkLK2P/+LCBHBhhJXFiwekXq2NsIHzw4mn1HPgNIjZSnjqqJyzyKo0aNHB6JhPGuxWJ7gjIPXXb4wKDBwzKtvv503cuTIq2pVr17Pa5rlruLSLogwMDo6OrpRo0Y8NDQUPF4PMM79PmKvxwMZ+9Jof+b+UoNgcWRY+Apu4eUHDhww8wsL1y5evNg5YezYd0yvdzgwFgiIP+gOx9A333zzwPmsg8o69evXr56VleX3/d9+++3WvL17bW6bTdjtdq/L5Qres2eP34/fsWNH7fDhw/bw8HDTevgweU0TiyyWOiGMHSliLMg0Tc68Xmmz2VBarUVerzdMkTZbiUqciNYAREt47dpHUlNTZaNGjQL27NlT9uKLL2LyzJm1EdHiJsrPzMz8FTn+hTzLGepeMgivc7TsZmUw0QIsphKEFcuMOINWrAOC+lJXFqUJ152etSyomacTShYgT4NZxgAMUxSBgFv0duVb8OxMcgqEZwCAVvHfy0g0BQAyVGwHCdE6MDi4W3l5+VQAiDZN88eCgoI3oqOjnyAhmhBiDSZl6vzPPnvcP66kJNZ/9+6WRPQKSBlIiCWIuNvlcr0SEBDwMmOsqZRyeXJy8puVQDywf/+xFcGcowXnA1HKbkg0DAAmSClNJHoMAHIJ8c2A/Pw9rqiosQBwD5NyFSB+CZwrf/o3hmHU0zQtgTF2UEqp+qjDOQ8iosnp6emL42NiBkjEoYiYb3D+nE2Idj4h2iBiggbwT8F5BxSiKxGtJcRXbQB2k+gVgdhKEr3HOT+EUt4tAB5CxIZE9DwAhDPG3pg/f/68/omJXyPiESJqDoxNlVJOSUlJuRD3wpUPwgpqHdrxpc0ZgiERvObZfcDnejnVrjPcboLLx8FuEVDm4/4c4wsuZwVhwpA7p2UjYbZz6X3X/2a7Iyfr4fk4FECfQtLzf0VLHnxG1Y9KnBToMy1PMtDHE/pGOxeOPKNZKaDnR9G6pFcrTCvxDLC7ooAM6T4nDLTyR4HwagIYV7L0/vTzebaQPtM6I7F3GMj6JGU2IhhAEEyArxUtuX/yOdpQAry4XdH5DO4KqDN27NjYjh07/l9MvXp9BREUHju25UBa2rgR48Zt+/LLL9/v0KFDP7fbDV6vl3Zu365Ysni9Bg38rpaNGzZAaFgYxDeMB6/XB0pLPrB/v8w7chTiGjWkiMhIWPvDDyW5hw7d+sDYsek/fPfdUqvV2kGqfvILSj3lrvZ9Bgw440bubKKNb9DgB0L8sHbduvOP5OQ868dNxAMcYJ0iDSGAf+/LzJzbOCYmXgD0ZQAHiMglAVQqHDGAnwRiE0bUkAHUIaKNxPnPjGiglHIzIm4VAPdwxnb5WcA4T9YR7zWIPuMA7U2i1oyIUIijGucLdmVmZv+Oy+CSQXiTvcV1JsKTACwWEVS+hSSgaohUHQG1ypfhBJ9BFoEsxhOuJ+FmWsKsrK+CE3x3MomxoAPI0+LZGQfw+ehLS35ZH+wBZ+P69YNwBWDVQMTZQoiHOedrAcArpWxVvXr1LocPH/5MQ7QR4tWSaDBj7B4SogUwprjrb9U0rcmnn35aNHDgwEghxJtE1JgBLASAIcDYapByNyI+R4g/ElETMs3xKQsXfq7mYmD//qMF0QsVm6VXAeAqkP5vRzIgKk4Bu9oEqnVQwa38k5ByJBL9gCojgsiDAB1B0z5DonhCbEVE+4ioJwqxjmlapCAKZYwtl1IqLd9giM2AaCYnMiXnw4BoK9O0p3xS9mVS3swZu15I2R2IRgCiHYm2cca2EmMaIxovAMYgwExJ9JWU0ocAA2x2+3WmaW6QprlFacIVPAg1NIul7Zw5cy4kSO4vAMIVjBHK6+u3NJww21zqy6girI+bfhSY04VrwWoAvw3CWUiQ7Vx6fwf/WEdO1qEoDCsJLk6Ov9VkPbw2GwKI00GaLxcufeA5dS166MwAb6nnSQQ2AVCOLFo0co6/jeN0kQhJSRySkkz1W0gea8FMiC5aPmKFujey58SaPrLfwgTf7lxxr1pcAJDMExMBUlL6CUhM5pCyq+Ib8UtmqpBeU29hQNOAcKvVzsfXCvYdynHbLUc9NgNA+S2bcoCdAlJSRMeOq7TUhmkIU0aakJjCoOkuNaYKRSCJASWp6VKThZCYop/6zB2TVmmpSfkEsIug403sVxSVSas02JlPoMZ5Smk1cqO+qShTnv77pa6D/+b9iZ0TQyLqBD3Hde0RtZgN01xm8/Gx786a4lq3bt2ktm3b9ncWFcGqb1fBx9OmQaOERjDqwQchLj4eNm/cCOFh4ZCTewiCAoPA5/PC/HlzITcnFzp0vAmaN28OzqIip9ftvu2ugQPXjxkxYopE7I8ADsMwtnL09vtg+qeZF/K8cXFxP4EQGRwgG4gCpaap6PZ0DrBKSvm8FEIB7nSd8ww6/uHLAKIySdQHOf8oKDT0m02bNkFcvXqtuaYN2JuRMaFhTMytIGVnjWgWEnlNzt8UAB+glEPDdf0+53Ht6VuJOMTt8YzJycmRcfXr36YxduOezMxHLmT856h7ySC8EVrpPvAEBQWgrvrS7UZ5scv+IDH5uIY8Qp7YkzqQQRmJURbJlnMmTEYS1QGKdZOzjeAG4hpJ2IGI7kbG6p3OuIsakCmxvX5NyfqzaMPHQRigM5NyBzGWK73ed5jVOhykvEYCTKgAw/9jUq4DzgdxTXtdCNGGhDjKNG0SSbnDarPFzJw589jgwYNrG4YxnQGs4br+ljCMt04AoYeI2hDRDESsIaVcumDBAv+JQQMGDHiApHwbEXcCQENTiOeIaLemaWrTrnzJ6rSeQsZYPYZYg4qLB3/6+edFffv2bc05f1pKOZsBxDDOWxPAXillMzVeDlBdIo5HxGwpZX3G2F7TNJFznsEQ60iiWoZhPBMYGBjsdbsfEUS5Gud3c8bGCymfZ1K+ZSJOVRrtgAEDepIQzyHAh0zT3tZ0vVV2TExm9K5d6kN0JwIsk4wN1Yk0AfB/Xq/32pYtW5ZcgK/4ygZhBZY6U8xYCIYg4PzcQVjn+6KqtjVUEdMMfFJcOJPWuUAY4KDpK+9t0e1Pg4CaYMGKFFra7lw84qULBWGJ5lrw8VeA4X4OVFPxhTFOCwqK9G8igozhwFkNazXxmu+IVscA33jUeA3wQSFYYIlz4chlYT2n9CcJXQjxMEMRj8APEspPipaM2l45luMgDB+ClC7iMBOAOUEScWH5SupmAzLEvRxxzrFlI76N6DV9DAiK92likgVYb1OQyg8rZQTtkcEcZa4gnd8BQLUQqIiEOb1o+UOrI3pPe0VKUYdACgAtCAi3M8P6VuHKISWh3aaPQ4u4gQiQS/b5sdKDswOD6jfSmDGSI9Y2ATxMyDVFpfFT/qz80h++8874WvXqva1pGmRmZk5/aNy4BwEgZN26dRMVCG/YsB6mvD8Z0tL2QHFxMYx+aAyMGv0gbNm8GQICAuCzlAWQnZ0NVl2HH1b/ANWiq0NcbBz07tsbTCGceYcP3z7k3nvXzZk+/eHIGjUed5e7qm9ct37u3p1ZE1JWpFwQIUrDuLhvmc/3mOD8dgaQAojjiLGDGuIqYRjPM8N4SVos9xNj61HKeGQsAwGcPp9vp6ZpvSo2Abv3ZWZ+1igmpjUCDNqTmTmhcUxMdxOgj464gEzzqOD8nxLge8Ut4wgMfN7rcj0phFjNOO+SlpHxqFqbDRs2vEqaZlJ6Zmbv8323z6PeRYMw7QiobrqhGRLU4SHGWmjo21sJkOsdV40ChJc0ZFGVZukA5FBGvn4HyrYv7Hcat7da65ACDGJtNwmpfcoQo5WlrrIwTWnI9BJjZS9hazhT7jcO7N//U0GkmaY5jnPudxFwovcEouKt/5Ah/gul/AA4H14R5fciACjt75DNZvuXFGIfAdSfO3duQffu3cNsNtsLuq7fSVJ+KQC6Msa+YUKsJ4DXQcrlwPkxwzQnLly40O/aGNS//3jG+T2mlI8JIR7jiNnA2BQhxN85YpAhxF5N07488TxPw/H+9jDEzBObxCgicgDiPsbYTyRlXxAiCxmLqrDiFQqi+X7NnYhxxGPI+fsgZScJUEtK+ZTO2CBllRFEq60WS19AHGmaZhciaoqc7wGfby9yfowxNl5DHO4T4gMJsJ8jegmxrdvtbh8YEJBGAKoPSUQTGWMDhBAjLBbLM8pnfB5r6coFYQWSgTr6ma7qRR6DLdm1YGduBPjEpRNtqIUebAVoXS8XGtc6DN/sbAjpBUEXxqR1HiAMHvMhsupPAJrfgeQ9GceOJmGX0iXDf/RP7vlowlKONDnP1JlttfC5tjPGkwnkaIaw122ad9t121uEPEaA50HdoOcIeXOBchKCvB5Ra0ZIT3BubVJhzP+78LgWIoPDgDCcSXz32LIRT50KwgjyXQa8iSDhQeURJvJpwAYLzoPQNKcR8r8VLRk+OaLvzDkgzBuk4RkC9sBHyPRdByRNRK0WSPONCnKRm5WBgQiSGeAgAqGbhvdma2D4Uml4WwswX+GSagJqgxnRKEkiGBjSfXT5AAAgAElEQVT/O0kxCYl5kLGxJLEfYxQrgMUxJrIq2LXGkYQ6oswXX/rvMX/KvOItGzePTWjS+F2VcvTjmtUzb7jppvsBILQShBfMT4Z33voXeDwecDqd0LN3b3j2+echOysLgkNCwGK1wEcfTobUVavgcO5haNe+HTRr1gzuvvde2J+Z6dy9c+ft944Yse7w4cNjoqKikjzl5RFzZ82as3716kemzp179Dw+KCerNIyJWecxzduzs7NLWsTGRngYewmlPIiI/yYhXrIUFiZ6AgPrMZvtTRJiKzCWjkTKjOcRnB9iPt8TadnZveLr12/LEQfv2b9/XHxMzB1cyut1KT9yWyw2JsQbXinH6gATGOfz/eeyEq2Qyn8HMA00LQeF6EdSlu/Lynr3Qsb/R2nCtCawmqHBRCS6Coke1tqVr6zsa6PjqgcqMiH/zpBFVWrCCoRdZA64tqzhAvRblH5dFBjLnwJnE2BiBUOdftKUzQBIwhcYWtoLz5y2hP3vuqunMtcmf/aZ3xLmD7zaurUrWSw1LJx/S0T3CMPwVGiePuT8B+Hz1Wa6XupyuX5y2GzKnPzuiYhmpVXHENEQJCJg7AhjLJ0xttFU9LlE9ZTGW1RUlPzVV1/5z6MdNGiQ0qpbOEtKZgUEBLRijLUwTXM5Y6wuA7iDAfg0zpdqdvsuj8dzh5Tyxgq/8H7O+UrT622IjLVFBYhSbpSaFsuI1GlEB4UQh3Vd/yYhIWHt1q1bb+a63pkBmBVj+FggRnOiUAD4jnMeCVL2Vi51BhDCdT1ZCFEqhOjDpGyEjH1XYQFII6JrS0pK5oUHBzcyhFDuIBvnXPm3v+l3112PI+eLpVS0++wWzvnXpmGsRsY6zJ8/P+081tyVC8L+iEHgMOG2VdC37QZ4c0UXWLDhGkAmzpmSdC7BqUXOiMMbA5fADQk74aHpQ2Fzds1z3fbL6+cCYWWOLuFdwkPKoyTabgEhxzCGzQWnu4sXjlAfnBMgTEMAtekEvteKFo9+Wv2szNG+Mu9TIOFvEtlwicZBTeBqBHiJrPAWePkn6iQdrsFQYcLfEGUjkvgmoPxYEn5cbA0ZGyZLupHAeYRyJgOZA1IbTQRDmC7ypIFzGcNdhc6cIZVHIZ4wR08BwHxCfB+ZLABCJFm6BjDoTibobZD4WOHy+6eG3zm1IggM2oIph5AOj6Ee2Esapc8LqSXrUg4GDZ8mgoeKLMFTQ8ySh7nE10mKXsjwdWWAII63OkOxMKxI7hYCvmEAV6mgCQBzBiAUA3FllnzLS563HV4LmRbWH1GOJWANdFOrmf8npbnctH79mGYtrpqoWzT44bvvZ97UqdN9ABC8cf3691q1aTNwzqxZ8I/XXweP16t8w9D9jjv8IKx8v5HVoiArKwumfPAB5B46BAdzcuDe4cNBBW51uqUzHD16xJmRlnbrPfffv+HAgQNja9eu/UK5yxUxZ9asORsvAoQbxcXdJwBmp6ene1tERwf4HA6lgThB1zO5YXQq3r//s1wAd0JsbDtTykCQskAIYTJNa8w4jybEDenp6euuatiwlluIFmkZGSvr16+fYEHsrgJhTCH26xZLjT379i2MrVOnqUXX6ykQ93G+1SpEAy8qohnkSlvzmOb3OTk5v2fqyyVowlGB4ClvYJpQ3VsG2wI7u05ubi4WhNU7TxsDnxOETzEEe6U27OfEF7SJl5fdgDfDqUePnvwWqchlFVkM8J8oahUs17BhQ5wyZYqZmJioBwQEsPpZWWZSaqpM6tiR7YyKIpUapyKnVZ1TUxxbtWqltW/fnkVERKgIZtWPVBHEubm5lpo1a/qS/G6n/yjrI0eO5JVRy6qeCrBLTU0VHTt2tEZFRamoZ3/EsRpTUFCQpVWrVmZSUpJqm69fv57n5eXJTZs2mf37978LTFP5dmc0bNp0Y1JSknomf35ljx497KWlpapdFc2NJ6Kp1YYGk5KS9NzcXCoqKlJ9qbFJ9Vxut9sSGxvrj/4+MUb/uEf26GFX6u2yZcvUuPx1p0yZ4t8cqefds2fPzSTlALfHM2Hp0qWl5wEKVy4Iq4cXkkG72EPQolYBfLe3Luw6Egb6RaYmnS5MlfrUo8V+CLG74YudMeAstx73O59vORcIAxwEAwYzjT4ljqFkyv2MYRfJYKBz0QgV+OCPSAzfVKMzWmxfCq/vR91+6Nb8lBdcwT1nxzLmmc+Q1xNCDGRglhOwbxmJJxhap0mO04hECzTZvcThIUCZQCTeRWTTAOHNokUjnwzp/VEXELCQAD7jHPYh4T3SxERNF26TcDYAZkfWKR+cPnGcP3Wh0idMgBstkh7KWzri5MclvNe0+0DKN5Fpfzu2+N4Z4XdOmQuAbcGkIaDDM4IwxrTQQFfKyK2hPSe/wLjlBQSz77FFIxaG9frowYrTm94GQcMqaMyeV+5QYNhNRW2H3/lRFiBukhJaEEA1jcE/JKdjKJndBGMXSmky0t4EgkJACCPApgE8ovqhRX3+jJqw/vFHHz0dFBScdOTIYTiUnZOdtm/v6u3bdhz7x9v/ur5nr17XfLlyJSxeuBB2797tJ+G4f8QIGDB4MOzesRNU8JXTWQRHDh+G4KBg+PCD9yH74EGIi4uDRx9/AvIK8l2fzVswd8eOLUaDBg3at7z66ibVq1fXt/388+dpB/ZNmD9/0fns6k9d/acH26nUEaV0VB5Idkpu+i9eGl6zZk1Lbm6uAs1T6/jvi4uLs6Snp8uOFR/m1OPX/R/TEy2c+gKq/tQH7lSQON+381z1LhqE/YB5wit2up/2UkBYbA56lUyYwJgKHD8+fBUlLQStPegq69TgzCCMiYmJJwOv8/PzsWPHjgo0Ly5/8xSpqYj4yMhIbdasWX6t948qCrizsrK0wsJCfypVSkpK2aBBg4IrgsHEBQZI/S5DHDp0aADnXKg0q/Ns8MoG4fMUwv+m2m+C8NSDDDBHAkzVmDZZSPfDjHgUMO1pIeVT3LB9qPygauCOW2fVsNi8qYyzeBLmBgn8Z0TZhmnWa6TXs4HlObrIGqXXgMRvGcCjYPimgs3xMQFritIcLoiPYRwaCp94hnN6HxAPCE0fpZnGEAn4KAG8xJFZieEQQtlPM3zlglvmIMCB4JCcwVkzkvyLLaTPlM4M2BQizOdA76OAAkloIzJ/As5vAKL3JcEHiGIlMv1tIAoGMu5Brj8jBYUITveWLhqZFtJjWlfkMBNJfomS3pDAXiROdzCS1wLyj4FkDWWeFCSVOfojAvGalBDPEAehxPG6qX1p6mY8MCFN4KM5QTdirAtI8zEE7E6SOjqX5VYwkV36h+a/tXCaxcc3bn711Un16tTp4S5320NCQyEysppn+/atntWrf3CMHjPGMmb8eFi6aDFMmjgRcg7lgCLrGDhoEPTtexek79sHhmnA1ddcA5pFh09nzoLvv/8eDmRlwTPPPQdDhw2Dr7/6CubMnCU456Xh4eFaUIDD0bhpM7bi8+VSGMZWKcTjuQsXpqYeB7Vzlri4uNq6lHaTcxHsch3ZlJtbnpCQEMENI0zdvDMjY78C0FatWjmKi4s1TdOUxlVyghQEY2NjozIyMgrj69ata9F15dPzbEtPV+lyrGHDhuFpaWkFiQD857i48CHp6ccWxMU1KJeSWbzeQrBaI9xCGEG6zqRpuux2Owoiq72s7OjanBxfXFxcQO3atctVjmjDhg1Dw6T0rU9Pv5CI1gsCYUqubS+NKg5wBIprhcBDlmzXTlSnfZ9WLhaEVxFoHTYErQIG7fH4xuM4CHMAQ8iZut01Apv9mpWrV69eoTarVUUmC0kqLgP4qYFT55zks1To06dPPcbYu4yxw3l5eX9LTU09X0C64C4HDBjQocIcfQcjWjw3JWVt7969IyyMPYeMrZ2XknLcYnh5l78OCPtpJ/27wwvQVs8yeWqnKQQHziuOKLgQ7ffU9n4bhLcxYodM9L7CUZ8DAHkAmIVEN5HEHQKtD5QuHXqcYEEd7BBSq10Ff1QSAjYnAjsClQLKjWBqbxQtv2912J0fdZAkFjIBL2iO8JnCLHlPEjbhpm+MZJb7iFMTDUU/YcDNEvkTHKQdgPkE0jIfh0lWYEqT7WmQNoxTuZtzXZmdD0Z43CPTVx7XhAN7T7+JA73GpLxanRLpDxpnml2SmUQgZ3Piz0qCTkByO3KMA0InEzBOcHpMue+JfGNLlj6UrqKiw+6c/gSBHExAnAFXxLqzipcMfy201/T1SLIlIdsCJKOlpGyp4UjdsLik5nmDE7tOIuQhICND/h00ikXCR4jBPr/WYcJVxPBbpyVk8K8izS/jF/Xqpk3vCg4OntO4SWPLTTd3otjYONy+5efvU7/+dur3a1fXfee994bcfMstCc889RQsXbzYD7YqMEuph926d4fOXbr6KSrT09OhrKxUmcwgOro6LF+2FNq2bQtPPP0MbNyw3vfRlMnTCvLyvx738MM9oqKiEj1uT+DyZUuFMAXLyT7w/La0tLd37dpVdj6iimvQYKXOmEot8TAAr4dokkXTVC5qXkV0tHQbxiRlIk6Ii7uVAGqp81MQsXDvvn3/aFe7tr3Qbv+XKeULOsBMhvi9IDKFpu3RysrWkM32/N6MjPFxcXFR3DBeNTXtHQQYD1Ju0TjfB0RdJFECQ/wOAAqQMZW/WgxEOabLtVgPDOxpAKSqDCYmxNMqLWdPRsZH5/NcJ+pcGAj/bKsvfPqzUspenOMHzGRvYfuSwvMF4ZJy6ttObD5u/TqtlK2rFm2Vrke5BR8CwJOmaD8IWwBEOQzjB0tnnwn0VTCVw+H4SOXwAkBdAFhqmuYCXdcPG4bhtlgsYVarVfljb5CGQVYpf3CaZpnD4eiCiMVEFM7c7jVOw3AGWK03cE0LN4m2a5p2AwJMIYBJKgDKarU2NE2zBRHtnD9//k+JiYl1GVFTnfNcE9EmhAgDTRMoBFlMs9DLeYymaWlBQUG7S0pKrgIAxaGfsW3bto39+vUz09LSrq4YZzNE3MI5jzJNswdxnpIyd+6a/nfdNR45v5YAJs6fP3+d8jv7fL5QRhRk1bS9Pfr23d2v3y+zJy5g3v+Iqlc+CKsPkQLgemFu8BgaHHXpwC8WOE9MgSkZtKxZBJkFQeAyFFHHRQD7bzBmBd0xtQfTyVW86FBqaO+6HaSQ9pJysTbUrnck1A4VLx266VeUkb0WhwRDfjvkPAgEHZOleVtK//1UoapXPTE5qkwU36Ry30qLcjODQmq2QeQhQaXahtJAEaeCe0pyjG+hx2EK/LluQ47UjJmQWxQZsxFmfOcL7V2nuSStJnPKtVpwnjB4+HVcY2WFTQ+ur2S4Cuw9sxoTvmvAAqEqjFuJiiTXOefbij67Z3tY4uQ6JLClMPQ0YBCFqBL63RvIqzUFTloZlvwES5847kNJTObBHuc1XGfxwgfpJfbg7erow/CeU7YQMgsQvmIy02Upsf107Nt7lIuGwm+fHSTs3jbM9EWDgK1F1x7dA6k3QVhIelciLPNKPcPKzTYmGHvLloza/Uv5/RHv1u/X5t0DB7bIzT349o03dbr5kcceB6vNqrTeA4s+WzRh1vxPv926deukFi1aDFq4YAFk7NsH117bBg7lHoJDOTlgGia0a98eylwuKC52gsPugGuvawu169SBj6dOhejoaOjes6fKJS5MS0/v+uXChcag++57/foOHToLw9CVj3nP7j0mctZlweLFZyVdOf1p42JjV3u83p45OTnFcfXrP65zvsckGqTOlDaJvPv371+t5q1RXNxdSFRfAjQ1iTQk+r5OvXofHzl4cLFXyvs0gL/v279/dGxsbE1G9BpHfEsCPJGWkdGvSf361U1Nm1kBEC8wzu+rSIx9IS0nJzeuTp0YTdcf3pOZOT4hJiZWIj6FRBsIsYlFypdNxoYKxr5R/nQUIqni2M+v00JC/gnnT815YSC8MShSIg0wTerBpTlJa+ddeqbVcSZN2CY52NsUP1XvpYKj3EaWSs+tAIGoQQQK6KACNoH+Y4b2A7CKRBLimOEqb+m4Gc5KuJOYmGjRGHteAvQ9evRo86uvvlr5SL+ucB8FAWO7pZTvVcR3vQCIkSjlZmaxvCJNc6+QcgsyVgukTAHGkivydecQ0VfI1RGmUJOkfIQxpo5a/UZK6ecvICK1YVeUj0Eq5xYRVZ7vYUk0TAJko5oPgEPAWH0p5UYAeFpnrJNQ14lYRc7uyyjlMQbwd0CsA4jzGUAaAtwq1b+J6hpS9kPEIJByhyB6x6Jpj0gpWwJikCTazBh7+DwDpn6/F/i3W7ryQdgUHJrXKoAJ3b6CUrcd3vmqI2Tknzg16SLEbJgcOiVkw5O9FsF3O6+CyaltL9wf7H9LNHDwQkeO/6CC00uSWvcqtOx4vqy/qH+f+vuZBq/04RcRkirvPaVOUsW9J4MVTm3zVxzMKmf3tDZOr3M23uYT/Z86tP+MpeI5FNWcCpg46eo77flOvfHXzxLec+oWQNIkanc4Fx+oIF843aRcec/JoIxTOK0r5XfqtYtYAP+DW/bt22cdMWxY83uGDXt88N13J7pcLhVgRet+/DFFSP56xy4dJzSKjx+iyDqEkCClCfl5BeCw2yE9fR8EOALg6NGj/v+PiY2B6jVr+qOllbYsTBOUeXv79u3OI3l57Q9lZT0UH99w1IgHH9RCgoNg0ruTNu3avm2StGjJF+Lfaxgb+71EvCM9Pb0koX79W0HXm6soUyJapCgS92VmLlY+4oT4+L5AVE+RPBDRFCIaSgA/ccQ+PqIHKig6k/ZlZDyotONjuv5PRrRUkS2kZWQM9IMwwLS0rKw7GtavfzdyXlez2SaR2x1oIj6WlpExtllcXKyP6CUhZYYmpc0SHPyqz+VSebWZppQdEbEVAmQzKWfv2b/fn796HuWCQLhwY1iIK7rIVzs7MAgKytx4J5wxYOdMIMx9DKJGFCyrOdTZBhhFAB2HYQJi3OI/UJWRijU9TQ9gOoH0wXj2c9kHOOqM6Un+x1TR0BWWkaQKLTVx/vz5jRXFo8fjWSOlzKsAzac45xEkhAp0jALEaJ9hdLFaLNukaT7ONK0FALSQRCod7AsU4lMOME8y5jClfN/C+X1eIRI1xqpJgPFMymcIsS5yPhuIXiOAIYhYvyJ+7DnTMN7VOL+DEPMBUfXfSwC8pSHWYUT9/dYMgE/8QC5EbaaCTHW9BIRo62faQtwgGWsNUv5oCPGVzvmHADCvworSSSJmV6RgqXzjzpzzx+bNm3fKwTjnMdt/bJUrH4R9JofWdfPhke5fQ2FpALz95U2QURBy0dzRPsGgS6N8GN9tGfyU1hjeT70GityWKu7oP3ah+luP6DV5s5ScgxQ9ipaP+j0ZkP4Lo7/0Ltb+sGZcQX7+O8uWL4HMjP0QEhH+3p6tW9959KmnXjx44MCgkLAwf1S0ECYU5B8DKUzofddd8F1qKpSVlsH1N1wPWVn7ISg4BMLCwmDH9u1Qs2ZNiI2LgwP79zvdLteNe9PSbtiybdvL1aKqhXft2gVKi4rmFbnd45OSkvIu5AniYmN/snJ+v88wQgBxLCN6ViK+rDH2muHzeWtnZ+9V/uVGcXGJQFRfsSnZdP3vrtJSk1utLwFihGazjRA+37sWxCc9QnSVRI0DS0recAcHT64g9ngUNa2hMIwuOufvCqLqyFhPNM2Fpq4f5FI+uzcz84GEmJiGFRSKE6TH8yFYLN2R82wQIhiJuGJa4py/4xPieo5YIy0z059dcB7lgkD4PNrzVzkbCFd/MP+L6oOc1zELhJ6MYT6xlT01L9i/VVcc0oxAGDSdh7j+hglnBvzKMZ0A4RellInJyckJCoTdbvcqAJh19OjR6dUiI+dLgAKmyDAAJhDRLZqmbZBSduaINxLRXUXFxd2DgoIe0hQIIroM03xPY2wWIfZBokeAsWCfzzfEYrG8BgCKUGMqSHl/8oIFNw4YMGAgED2OUj4oGRtJRMeIaFkFzeRDcJxF7WpEVHwErRmAYt9S7F/RpsXyRLkQpUFS3gJC3ANEmwTi9Yi4QtO05YZhzMLj2vFtxNhKKWUmAxjLEV/6NDlZ5ZZfLuXKB2HFahVk80Gg1QApGZS4LeAW7ILYrvyx7oodC8n/NyLACxZm+m0+BWXW35m28nJZG5ffOEJ6TmutwoLCyg/uyEo9HhD2VyjfLPkmeu6CWaP2paePMoVZMyGhESQ0bLg8bfPuB6cunOP54vPP39uxfXv/yKgoKHeXg+kzoNzl8puge9x5J6z98UcIDQ2Dq69uCUuXLAGbzQYWqxX2Z2RAcXEJtG7TBqKjqzk1zm/bsmPHTw3q1Xv1+1WrRqenpweZQpTExsT8EF+79sPP/eMf532IQ+OGDe8WPp9XEPmYxbJ/3759W5s1btzZ9HqD1Zx5pPw8KyvLE6sc3KYZZAUINV2ujXsLCspia9eOtdjtjQpLSlLDAgOHkJTHKggdXKVu9+a8vLyCRjExV5vH2ZE8JpHK99S50niEcFodjhUiL8/K7faWuw4e/KFu3bphDoulxZ709DV169ata9P1RobXe4gxplsQafeBAz/Xr18/WgOoXxtgS2pW1vmsq4sCYdcPjlYQAIcDrinPPdO6PRsIRz+YvzJ6oLOdpkPo6TzRJw9uOBEibprSB4Sva7XK3sE68Cu/8+n9Kr/4wIEDnycpe81PTr567Nix1qNHj37JGJuh4hCKnU614WlHiAUgZXXkvCcQ/Sg576YTXS+O52G/Cpy/jkQmMbbW8Pk+0TmfSehn84rniNMqTMsqz7jINM1XdcYiTKIhKSkpXQYMGNCfhHi04tp4ABhORPlEtBwAHqigvkwnoq4q5AQRq1cwZ32smLSEEK9wxmqTaS4SiGmc804AMAOkjCWA+5ExBxGtJyLFU/1SxSlIK6SU+xFRgfzrKSkpyhVyuZQrH4QrJa3As/I8YfVbnRC3359b6LYcN/qeqKjYtRTYVuY8+OkpJUJMRJn/tKRSr+I6Bz8L10UdYVg5oKpTlC6Xl+CyH8fQgQM7HT5yZFJ0tej4u4cN49dc0xL27U37pP2NNyqyjrAVy5ZN3LVjR//wqChQJmkFwoqww+NxQ0xsLISGhEKdunVh7Zo1sHXLFqgfEwPl5S4/oYfValWnyEC9evWcUZGRt/fs29dP1hEYGJi0fdu2iORP55Vu3rwpsHXrNsPffPetOYh4JualM8lQvUIqTUhFAZ+aalT5ap2aBnOmFKOTb8qJf1SmNlXeV9l+ZbS2ejH9famo6ZRfsktVpkv5zben5sSeNjbV1fkEeFwQCLtWO2padD0BUTxOiN96fDQj8FDZsdODpc6qCY8+8mX1ISXXMQuGnEzyUgZpP2EB+AipXJSDIC/7yRICL4Mo3XAWhqwzrvXK4wxTUlI2Kc14+/btzSwWy9G5c+ceVccNBtntzRXxCRhGWKnHs8Nqtbb0+XzbHYihJES4PTJyr9vtbi6ltJaVlW0zDAMjIyPjjxw5siUqSpFXQQPGWIzb7c5cunRp5pA+faLdphn12dKl2xITE6M457UVpSR5PNFSCKPY6y202Wy1bDZbvmmaEcokrkBcCHEsJSUlK7Fnz1gtIKABImbY7Xan0+msERoaejjX4XBF5uc3F1KGOsvKdqxYsSKvb9++zRhjx+x2u6e0tLSGx+PJXrly5YVEwv/R34e/DghXSlIdtlA9UMDDt38FJBnMXNMe9uUrtivyB3BZGfr/Eh6PfLYwBm0bHIZRnb+GxRvawvLtceAxFFBf4tycBYSTE5N5KqTa3095/9QoVJXPF1xxLJg6meR8PhK/NTg2cuDAcLemsYMHYwtTU3+RPH+JD/XH3Z6YmBgY4g0JYMEeZpoW3Lpva36MJUarHlpdTlw5UZ1a4pfL8OHDg+rWrauS7C/kJJM/buC/Q8v/+vvrzXPzjj7StHnTG3v3v6t+UEAgrl6zZuZNHY8zZp0JhN3ucggKCvKfGexxe6DLrV0hLS3NnyfsLneDOiu4rKwMut56q59JS2PMGRoa6gfhgwcPjq1Ro8YLZSUlEfNmf7pqzdo1jcPCwvq++/77x5nazlFqtmrlCC4ubrM7Pf272JiYOGaauiUwMJ2Xl7fzEjmYrsuKlKdyjnjEYMyZnp6e37hx43oWIUyfEGHIebRBdGzfvn3bWsTF1fRyrgu3284tlnjgfI9mmsJrmsHpBw5sblq7drhX11un79//dVxcXIxiOlLBFFYhMnccOLD7XGO9yOsXBMK0Aqwi0vEmAXuAMdgmiZ7QPnf9+/RjBs8EwrrJIGJgwSfRIwqrc00GqoMeRDGPMLycgReFWYIF5emWfSWpgWHO7VYzUrJxcWXbLsh1cIY863MdqHLqpqZy43LqRgoVaUePHj3oxDF/0LRpU1LHDE6ePNk88Q07tY+ztVe58QKVz6zymBWRx2lzdra889NzzNVt53qui1wOl3TbXxOEwx0Cnu+zCOpFFMErS7rDT/tr+bXayEA33N48Ew4WBcH6/TXA7dPBEBo8dPNaGHTjd/DBl7fC0p+bgMdkfxgIDx80PEZI42lrsP2RKVOm+I9gUxGMVt36d0eg47XK3y5m2tVJJzryAQCsCVM7aEkHiMx/z5w799QzaS+m6fO+Z/DgwcFEFI2IRy8kmX7Y3UPGg2BNGTJDRUq6fOXPOzTHjciFCzQttTI5ftiQIU+T5F+WG+VbKg+8P+/BXaYVlcnwbyNHtu7YpUtS59tu6+ZwOGDt6jUzbzgHCFdos3A0Lw90TYOBgwfDt99+C4cOHoSs/fv97Fn16zeA5lc1h/DwCKUNO626fnvfAQNOgnB5WVnErBkzvli6dOnn3sLC2albtvgPNT9XUUFUeVbrW0T0tUbUQxLNqKCwXO/QtJ4SsTdjLB+EWI26Xk8KsXlfZua/G8fFPYgAJRJRnaZzVBC1lYgTKrimb2KMRRmGof5+IoRwWzi/Vql4P/IAABZQSURBVEjZXnL+IpOyHyB2RE3rC17vY4S4FhElqEAvgKVp+/dvONd4L+L6hYHw+qAIH5qdGWEsIsvghN9g29JfEcacMU8YOHis3qENXj20LOy6IhNagLm1WUJHb44+jtwYJohFIJN1rVyzqONZvWC+f6ys9qPdYKU/dfBSSmJioh2l7OU/gI4x9Jpm+qJFi9QpS79ZhgwZUsP3/+1deXwV1fU/59yZyXtZWEI+7AIhLCourAq4YdVaRBbrLzE7uGFtFUX9tdbaurRWW22Le1GUkNXwBFEU0FqNRZSqKMomZEUwQEIgQJL33szce365T8IvImJQ2qZx5q/kzcxdvvfeOXPPnPP9hkJXKoAPhBDxqJMVDeNTx3EmBoPBR9rIJPWlOpKTk8cBwHDLspYWFBS0SV71m9rZTs5//4ywfj3Sog59uu6B2CgJW/d0jnwnlhJhTP+98NjVc+H9siFw/9KLYce+mMgGKzGhHmJ9YdhV3yUShKV5qb/z8TU74enp00ch8XvA8ExOQe5MXY8OlpC2XCUsMSknJ6dNRPqaTm3v3mCvQCBPT1il3T6xlu8XklUvRbjYVOQyci/lYFnuwlydrvEvO+6eMMHY1bt33HubNzeMGjWqc7ghfDJauKWtfdENuzIz7UVmY6NU8I5AIauqq14b2Lefzj2ui7aD858IBCKeg6ysrOXE9GTi9sRld/+X7PLbCDx+/OHHN5508okPm1EWrF717oJxZ4/XO+H4V156+dFNG9enxCckHHJH651wxAjv2hVxOU+85BJ4e+XbsG3bZ6CkiqQr1dbuhtFjxkB8t3iI69RpX1xMzMQfp6S8W6O5o3v2vDvY2NTtufyC3A/+/s4vngi0bd619OW0pKTuYYDFkvnJzhUVC9dAJEKXhg4efIN03aqyyspXhg4adCMCrP20rOytE5OSrtUqSkB0qqtUkHRuqGHcyK57ERF1UVLqh3mTD7HAVipbaek4xFOZaCsDDEKligBxRGl5udZ71epLZyohrq6oqNAYHe/j2IzwerBAJ+5oF3m/+BiI3RM6EnnG15J1uO4VVcEhi1IOcke/CROMqKj6Ip+BUxnBUMCH3GOs2aJdvqopFF9wPpR8I7FKWlpaDyLqVlBQsOnC5ORO3YgGFBcXf6wbm5qaegIyVyilNiJio2TuZBjG7KKior/p+0zm3kEpN2i1oZkzZ2rSlcF2VNR2v+t2VuHwb9kw3mxOOfuBVhZvVlCa25yOdF1DU9PVPp/PtSxrKDPvLyws3Jqdnd0tHA53s5RySL9pFReX6/qzk5P7NIbDvXr377+upqbmIs0NTkR/dV23xjTNftHR0TvmzZt3TJzmx3siHIfyvn9GuAU0KSnyXVcTbuhdsHZBn9S9EcYkbYZ9TZ1hZWk/qA+akXOa/vKLwCwF+m3zuBxfY4SzU7NHMPFcBDgghHp1fl7BH7URViH1phVrTdOT7uqrrz5FhsMTgbnkkqlTP1z+4ssTWTll8wsLN8/MuPJ0h2AAMJQrdh9l5FeFab6gbLtXM1PJXWQY0wYMGKCltpi/EHnU3WEtRWaCmAKKqnOKcpZck3FNX1vYo1Apg5iMz2nny6/lvdaYlZXV3VBqokJlN4XdpX5/9yhwDgwRKLozOUhaX1OIPsx0NgOuyi3MfS87NTudDJ7MQGuQ8S2ly3SpMieQs3NGRsYYVnSuFPxJXV3dPzTVnXB4jKSIBJmicHj5/ECg9sqMjCUgeP783EKdY/mF6zkz+9faCDfawVxNV6d/m56VtZQVzv3s889WlJR880PouIzlv6mQ22666Yau3RLmCBJQV1sz78GH58zSCkI58555rLysNDVpyBDQ6Uv6m3CLEa6pqYl8H86aPh3e/PsbUFFZEaGq3F1TGwml/fzz7RHCDk2Usbu2dtIv7rxz9Z233j67c/eus+1guGfp5k8X1uyovm1ZSUmbXv5aQzE0KemVsJQZVVVVh3bQJw4Zcos2wqUVFS8MSUr6GSFu/bSsbOmQgQNnI/N2FGKkPs9EP4pGvC7IfEGzgHp00LYXm0Q/RMM4Ryi1AZXaRMz7Gixrn8X8e7DtgmaPyISyiopbtedgWFLSDxzmqaWVlRqj430ckxE+WuX2muhRJoutOPrA7mNhzFoJJ/eLijZfBkIdoHbo45j+CO8qVQsoLzqjccMnOqTlaPVnZGSc7DqO1smdKBAnN6f3jF+0aFHkxSUrObmfK8RWV8qfKqVWG4ZRzMzLhRDPuK77mEDUvCsfxtr2XQ2WdU+zkMFwllIrDz3erK+rmbheIoBzDhrhQpByZth1dRT19YiohSMqhGk+rMk6EPF+UOoAI9bZzHf5AaxmqbTfIYB+SchnRD3/Rtu2XWQYxlhmTtXeNNd1/7R48eJ/6SbieE+ew8r7/hrhw4HVM9VnSHBcI8Iv7SoA2ZIO+68YhaMYYUXqPpR4Kxhc3Mx48Vt/bOyS0P7QP8hHl9kH7DhhiUeI4HVEONN17PusqKjejuRZtmvfYpH1Z0PovEiKAoQcJP6jtO23DSFGSBYj84ryZmky9J49e3YXQnTx+Xw7IRiMc8C4gUCRJrpChE1E8JEt+SFC1As5Dhg+ShwS+mvlp+YsyTiIDJTEtIV8RokMOzejfqNhXsWIexi0u1mcpPnjHRkuEGbURah4AgqxGBiqbNc+SbJ8KcZnDmMHL2firaxgNAIWyejQ29BoPYFAmuVqAKJakVNQ8MT0zIw8YDyJtbShAtfwWdnoyGsVQ/33wQhrlqGxo0c/0L17jzSdC9xwYP+6nZ9vv+V3Dz30+i9n33pf5daqOy6dNhX21ddHCDpa74S3b9sOU6ZOgS1bSsF1XTjnvPOgvKwskp607OWlMGXqVNi8efNruc8+e1352rW7f/OnvyyKiYs9X5DAur17GpRjn3XbHXd8sZc7hmPwwIEBR6lrWxvhoYMG3ey6blV5VdWLgwYNOlkodT8grpTM4zkUmmX4/deC686PuKqVmqKIVoNS3QgxSWmVJebuyLyehFi3ubz8ncTExO5E9ACGQr8mn+9mZnYRoEkxd+Jw+OHy6uptx9Dktl76nYww651xOO6HLqvx6MJwQbgExjQUrok7LUsqvEdQ21SU/hk17GI2xHMCqUtrS2sCgs32SquxccoI+P8XoCN1TrucBeJGRrwPta6zUi8/9/zzEblUvRMmnWMrpWYeq0WAcQxwPwFocpWxze5hnet9M0l5lwSYDUR7EPERIcSnUspFAuBpRjwFNK0IwHIiuhmV+qXL/BS47iJFNEwgNpBhvNasdPVzqZTOAz6fmTcKPX6InckwHnEcp5aIzteG2wS4RzHH2UpdJogmA2LOwoUL25pa1tbx/Xde5xnh1mhHog0Pfrr/zoFX3zSMRzHCQPL+3MKCidMzpl8EoB53WKaiwkdBQAoRXQwKbiLGtzTVH6Nc6o+JeSrYGLxTAWRbTI/ML1wwJz09fZABxpOm30zptHF/sHZAVCoKHJuXn3fdjBkzuri2e51gyBCCltmgigRQESK/oZgTicVnmo1GunI6mHCDCTTDBR5JiuYodB9AgH0gKUYhVyHgGwx8kWHgyv4DBwZqNmyIroVYf7ThXAiIKcjiCUWqh0k4wIxRT+3fL3sT0CUGG4tBuTeDhasaQ6FCv+k/HwGnGgQrbDc8xQL4a0iIYSaKUxyWvzcR56GC9xiNt5RQbm5u7trszMw7DTRqD4Qa81t2wtmZ2a+w4se3VW97rSPthKdMmjRp5OnD/9Kvf79B0pFO/f56rigv//2Tzzxz79kjR45qcuQjt99x+/i6ujpwDqYo+fw+qK6ujnwH7t2rN0ycPBk2btgAGzasjxjq+vp9MOWyqWAYhvvx2rXpDzz44PNnDh8+MS0z8/Ho6GhNY2iHgiHfmjUf/HRBYaFOD2lL+s6hmX/q4MED15WWVrWORk5KSuoupbQPGmbNEZ2EUiZYRNUbKyq2nXDCCb22bdu2W2/ohiYmDg5KWeNzXdFE1CXasrraSpValqUVdZrWrFnTNGrUKLNpz57emyorP+vbt29XnxADHAAOh8Pbd+7cWftNy/Bbnv9ORljXqXfAQhlPUwyPkAfkk+KMpjve851+BRgRrvY2SRnqALTV0af/SiDcgYj+1oaYIkqg8v6Ghvi7juaW1tHQGzdu/CMq9SMG6E+GMfS5556LpFC1NsIEkCiZ12sFQmSeD0QjhBCrEbGzlHKe67pdmnnHb9W7U2b+AzM/pFOKkPk0IBKo1DLQ+doAv4nITTIvIyIhENcpgGqQchIT3YhSzkKlurhC+IiovLi4OKILnZKS8hNmnkQA/2DE85pZ04IGwLDml4EVzQGrt3zLcWwPt/33GOGk9Kdn7XFiHwZH52p3gIMMiBF1X2HM0u5oReqB/ML8i5OTF4rYqJeud6WcCUBKheFSw0cXE8C5oJw7hWkabkgEdzXs2tuta9dfCqQrJcOD+YX5j12TlZVoS5wXdIJTtYGakZk5QUqeYxCkzy8o2KhVTnrFJ2Qr5PNcx/mzMKyHBJrXEzq2JUQwKOXprGhaTsGC67MzM68BpcYLosfYxZ8iyYBA3ABKOQ5ZmvbyMkR8PSc/Z8XMtJkJYSOsc/yiWXIXRFyCwAlImBiWzhN+4e9jK3uyq9wXDBazCaFkQVF+UVZq1pkAfBUKXgGM5ymCJwFgKDGcHbSj74s2DswnxAX9hwxZ2qLyMiMj6yeukoMxJP6Q90JejVYwIckfSglp+cX5H3aAWRLpQvqkSV3B57s3Kjr6Bi3Vqh2M2l0RDoXfcBy+MfBiYFOPbt0uuO322+/csX37Gb169vILIqjfV68FCmB3bS1Ex8SAHbYhMWkgDBk6FPbU7QHTMu3169btXb1q1a9eWrGiUHM5X3F58gt+X9Q0XYlSCogInLBTicg/zA8Eyo4R07ZEox4tPenwCFpd/ZHcq2297hib/7WXD9SOs2bbcMzegZYSnTUxF5OEkczqIgB8xDizacm7UaddLwy610RKkAe7qfWE97GdFmyIf/5IxnQugDkiZsRSQtblHBJviADCoELKSX49uH7J3a2kCg/v1bRp0wZYprlFeyQWLlx4Qct5bYSBuYwApje7ly1XU35KOc1APIOE0LvPdxEgZPp8d4RCobn6mzci9nEc5wHTNLXWuKam1Kxa2kuudZNvNQzjWjccflhJGQuGsQURXyKizkqpy0ylblKINwNRtZRyLzD/LyBWS+ZXtG4wEY1B5lLJfA4y70QhTiWApUXFxT8/XgP7HyhHj9ml2nV/eN3fNQHnuPfllMx5N+1VcXO4gxhhJANQ1X7FCF+ZmTnSlfinvKK88zWIOjLa5/M9iJJ/ErSM/p2ESJAhex6D0u7ZeiFwq+1yAiDcSkw/R1C3O0iPRjnBj5VhzAUyVqESr1gNdZ85XbpcJ5W6GNlYBiBDivBcYlVpK/WYJYz7WHEDA64VxJ87LJQgTs/Ny706OzPzOgScsH6TP/vUoU13A2JvJbAEEbe7IVcYZExEVH/LKcxblp2efQaASmfmKmI6hQWWGAw7HSUzyKQPEESlK93hhmUEOOiejQTnNbuZPmSE8Yrl2wbRSpvhekMZc0IcOslHxtmWE32vYzU+K5mrkeh9HW3Zze9/ec9+xy+FfBRQbSE0NkqQ5xiMqiEcvC0QCEQiyzvCceGFF3aOsazrhRDJtus6yGQIIv3B5H3VJP/yUsmr2jhinz594v2WNXHEyJHTxowePWT06NHxH334UcL7//xnlBAC4jrFqbHjxu2Nj++2+523V9VUlJe+Ul1dHbhw0qSqlhebSydOnNMsmn6mUChAALmOE1ZK1bu2/bMVJSV6V+sdAH0BIKo5dqiijXnFX8GM/9a1Mxh7wxAH1OjGxMWObdz1bvRp1zQLnv+aAHsAcCQVx0CKVuD+T2XDJ0tSvpz7fKjMNdYpJzkGBRBJ79APHQhMOgPC5uAl54RKtWrVEV9gUi6/PBWFeAqUuq34+ee1MY0cOpNBKfUzIcTicDj8GSJehYg6UKuEiDK0JvhBGtI3BcAkhXgWMa+y/P43Q6HQj7XAgpSyh2ma2p7o+8YVFxc/m5ycfBoxT2eAPY6Uc6OiovoppQY7jvOa3zTPVER1TU1NG/1+fzpLeSoZxvM6iIuZB0kpPzIQx4EQAxDxgJTy40Ag8MZ/8aTURlg/6//e7o3w+KseG9cQNFII1PEU5/4Pjh2KLkNP/FXJ3ed/KYLxqtTU3mgYlzyTnz+vpXEzk2d2DplNswyfNefAgQNNcX7/uY7kaYKxWjjBRcrwjxWCts/Lz3krNTV1OJExprAw/6m0tLTzLMOYqiS8mleY92ry7GR/3K64syTKHyFpp65aY7N8Q7ufZqSlnQgossAgTecXMJW5x3GdkQuKFizKzs4+Qy+S/Pz8gvT09P4WkU4LOUGQ9SIYUKYVTYQQZc8+++xm7R4cduKJlxJQggJlEmJpXXT0qvgDTVOR6DRAessFtzEcDpcOGzaspmLLpsmE1gUg1VqrU8wi0PmrpnmB4zgrY2NjtULKACHEG2DLycwwHgVarMBvyagHni5+ujQ5OeuEGIOvYJMSHddd43ecF54JBL6RKeg/OPDfpmqtsdtVS/5FRUWZwnWjNGVfbGws+/3+/Zp5qlWh1Ldv36h+PXr0Hj32rAEJ8Z0H79yxoycwGF26JexlUOWr33mnsrq2tiItLa3xcO3YPn369N23b58daxjRTUoZzFwfGxsbs2PHDh0Y853TXr5N59vhPdbBD1fHFY+IMTXFaGDwc4RCKGI1LWnK5WfvW1f5dUFW2jGyxnf6BEk0UAEf2g3r+4lcQTa9Pdr+ZMOR7tfu6E2ffJKLltXk8/lmHa6Dm5ycLAKBQEQHWl+ry9RzRv+9YcMG1Pm/X/e/Dv68W/PQf3FP5O+D8+2QjvHBNEL9e+ScLldf21KfruNg/boMfU2knFZ1R65th3PkWJoUD/BVdrN2txPWQgbJyYEvTbBj6WV7vDYQOKKk1qEJ2brNBxdDS6J660msJ25kcrYIph8+2VsWyheLmjElOSWCY+vf9UOlReD7sEmvF2DrNh267uD9LYvr0GJoWawt7T/CIm1ZNJGF3XoxH1yweiF+qd6W6/T5Vkn7kXI0NkfoT3sc8uPVpja7eVseWC34tDwQ2/jgaks9x6tP3/tytDG9p5nX766vIqFDRI9qaPS9raOkDyviqPdrIpyGhgZn+fLvnlv8vR/E4whAOzTCx7F3XlEeAh4CHgIeAh4C7RgBzwi348HxmuYh4CHgIeAh0LER8Ixwxx5fr3ceAh4CHgIeAu0YAc8It+PB8ZrmIeAh4CHgIdCxEfCMcMceX693HgIeAh4CHgLtGAHPCLfjwfGa5iHgIeAh4CHQsRHwjHDHHl+vdx4CHgIeAh4C7RgBzwi348HxmuYh4CHgIeAh0LER8Ixwxx5fr3ceAh4CHgIeAu0YAc8It+PB8ZrmIeAh4CHgIdCxEfCMcMceX693HgIeAh4CHgLtGAHPCLfjwfGa5iHgIeAh4CHQsRHwjHDHHl+vdx4CHgIeAh4C7RgBzwi348HxmuYh4CHgIeAh0LER8Ixwxx5fr3ceAh4CHgIeAu0YAc8It+PB8ZrmIeAh4CHgIdCxEfg/PacA0PRTuDEAAAAASUVORK5CYII=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2875" y="0"/>
          <a:ext cx="304800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100693</xdr:rowOff>
    </xdr:to>
    <xdr:sp macro="" textlink="">
      <xdr:nvSpPr>
        <xdr:cNvPr id="4" name="AutoShape 3" descr="data:image/png;base64,iVBORw0KGgoAAAANSUhEUgAAAeEAAAA7CAYAAABMmDLzAAAAAXNSR0IArs4c6QAAIABJREFUeF7sXQd4VUX2P2fm3tfSG6GXFAhVFARBUURABUGKoaOIAoqUFXuPa/2761oQFQREikCCdMG2EhWkCEgvIQkhhABJSF7Kyyv3zpx/5kFYRJCmu4iZ7/MLvjt3Zu6Zufc3p/0GoapUSaBKAlUSqJJAlQSqJPA/kQD+T3qt6rRKAlUSqJJAlQSqJFAlAagC4apFUCWBKglUSaBKAlUS+B9JoAqE/0eCr+q2SgJVEqiSQJUEqiRQBcJVa6BKAlUSqJJAlQSqJPA/kkAVCP+PBF/VbZUEqiRQJYEqCVRJ4LID4aSkJEt5nTpWKCi4YmbnjSeeKAMAumIeqOpBLksJJLZrZy8LDZUrV670XpYD/PMNygYAHABcf76hV434MpRACAAUnz6uyw6Eb7r/wy5Ot3wAgF8RCx+RNJ/3yLBdKUm+U4Uffvu7wWgJGAOAKJm0q2sIIBC886TbooOF3coB5hQsvS/3D11Micn2MMPZEQmrS4xc5Fzc23mu/qr1fDva5I7uCLpTC+RfHp119xUxV+d67sv9+t9Gjx7o8Xh8Hik/nzFjhudyH++fYHz1AUC9m7v/BGOtGuLlLQEGAJ0B4KvLHoTjh04fV+ALeQuMK+S7zjQIQC0wJ6Wf+1Thh93xSV1mxUyQJgiizQwkAoHBBDwNjNUyQbzlI+hevmzkT3/k2grq/V6EJq0vAEFLYtrdzsX3Zp2rv9DEj1uiYFMZQLbbLBlTvnTsH7tRONeAqq77JfDi80n/lKYRdKyk+MX33nuvak4ufV00OAHCuy69qaoW/uISUCDcHQCWXf4gPOijcceMgHfAKL8y5oxp4OCFjpyUCb8A4fA7p9cBlNmEdAgM2R7ADch1KsyLKnBElYbpprjBFmH7/GhBpFnLtiXw0KKnCqHjDGvNhpEsd0qP/wgn8V/2WqbHcajIVwypSSYkJTHYCY4YqMEzU0YVR/b8v6CCErfbf62yJCbzIDM9tI4WV7orJdEI7TbjKgJvVHHAke9AaewdV2nBUT8Hh+eHlWel3nuqRoWQmKQHG7VbMoKJjNEhrmmj81PuPdJq5GQ9vUwEFge2KYMprY3TJ09dP1rEg+Lyc0p2BNvt9arf4tl0Wr3wwUnBAOFQOGdcSeX9ob0+DtWkFAVL7yuNHvqPgKMzHysHtV2pKn7jSY9bezSxW/HqkuJib2x8wighjWpFhc73fEZ5kc/wHZLcuqnKPH3Ri6UKhC9adFU3niYBBcLdAGB5FQifkID6iv9XbPHnAmGCHJ3KWvu/qNxKPIqVeQ+zLsRgAgE8SxLCK8zUzwEzvyDJuyDyIuDmyyFFlo3FIcZ4QOgHAmzA8GeL6XheOpx5htfyMAPsajK5iUnoxE1Y49EwybV0xNGI3h91AiEeF8AbEOJmMOU0ndNVROwaLxOv6JLFMIRHBUEUIh4EFJOKljywLPD26VEaowcYpz4AxAkhDgGXiAD7aCz31UPpe0QCa80A8hHh3cJouQSmjDoJxmGJ025gBj0upLQBshAG5AHTfLXw8we+iuw5PVACPU4kugNDjsSWmt6St0ralTiDt1RfiMh3oEAPIXVjkl4qKo3/GlJv/s+m4i/0vt9yww0xjoCA1naHI8Q0RAMNeRTXeaFheFlYWFgvAojwuFwpphAHAbFRuceTy4l+NgyDewzc9s333yitTvyFRHYpj1oFwpcivap7T5XAXxeEzwS2RABBVgkek4EhfwnGvzs4nwOEgUgASb/pEAF9hPAQAauPjL9rkOjPGERy1KdIw/sjcPYRCPkuIe5kLnk7OGgKMbYcBdZR1khg+GZRMU8KDaH3kcFgKbzTGOhOIvobIZtgAfrGBLmSgCQy9qYULAsBvUyHQRW+ivYkzceBWAMADCWQZQD4JAf88Vhd1+Dw/ba7CfEtQDlHEu7jiI8hw28MQRO5Rk+ChEaAbJKQ0JkRtZGIw0uW3v/FSY2257SeqOEHUtA2TpQiUI4HAmKSekpOoxHYGJT0mgQexDiNQsRXJPGpiHIdCdNxfM+EEeRjPYqvy1kFSUnyr/SOJ3XsqG3kvK/NFnCnbuGH3W5vuG7Rom26/sGszz77olv79jXjW7SYZrNa65lCjHnzvfdW9ejatZamaR+ahjwaGBiQbQijic/r/a7Q5Zq5evXqor+S/C7yWatA+CIFV3XbryTw1wRhSQAMENRfQAKmIp8kQs1gNzzU9XvYnl0LVmxrBGVe3X9dSvTXIThe93cp5wBhKaVLcvgMJKg+TQ3wfSnZNYA0ySC8izGI4kQfCIlDbKH6516nZzYyfl1RGGsQnlsehYG2RmCa9xCywRLYJ05L0KhQX8lkhtDRp5e3sQh7LBlyNTH2IWP4XQVYziUUTxe1PPxPSHqBAm9PidSszteRWDvJxRBbQMletyukCTOxPyKMZsT/LRGfRpQTSFBbqYshmpe5pQ6zAWgnAm4lgBcksUnFVx98JvznWokAMJmYnFSkhb0IKf38AWlhvafcgRJnSIavOK/KeSfs51qPI8JL0sBRqIkxAMwrLTCoOD/uYFhI5g4CWUooByCwRYhac2F6B/m4e62nWodDZzJ3/y5zdRk30qVTp66BVtsAXbMsbdmuzZrsjIz+7vLyDs2bNdvQqEWLBuFh4V02/vhjnWOFhXqra1vnBoWEfLN3z57l69eufSIkNHRRVI0as1d98YXVYbe/C4zNXNau3YK/2kbmIqa3CoQvQmhVt5xRAn89EFa4qyNC2waHocxrgb1HQsErGHhMDjfHH4YX+n0Ku7Jj4Y3PO8NBZwBYuQQrJ2gbkwMZ+eGQ4ww4Dt6XWs4FwiCznc7cWH83UU0IMotYWG0+HAEm/geE5fsE0DvAErKq3Cj5mAhu4lxcYxrwCjB2PZDcAci6AsJ8ZzX5YOhRPoUDdNDclqtMu7sZAVtNjKYR6WsYyOlE8m9FS0ZMUl0G9V4YwangDYasrcnEfdxkrRFxPJHcD4DNgLGNyMTTZGhPAhNNTI8xyBZkEabBZgOYaUB8FwC9wBBeObb4/pdDe03thYDTCPBjpx74HJwISKsEYWLs2aJF930Y3mPyw8DZG1KwCUzDUSTNPGaxDj2Wcs+h8N5Td5BErmmsp2maSwmp0PDpfV0r7j1yqdPxZ72/T8+ez9kt1tva33jjzk63dLo+IiKy/vxPP9Vr163D7uzTB8tKS3H+p59iQV4e9B88GOrHxMivVqw0t23dwnv26eMVhlGSnpHx4RdffHGLM69gs1lQ/krKDyvz/6zy+C+NuwqE/0uC/gt089cDYaXxVnMQvNL/M7BpBP9a0Rm25YaDSQDx1Yog0uEBSRqk5YVAsUcHDRC6Nc+GJ3svgMlfd4Xkn5qAx1QJRJe4PH4LhBlkSzAPOReNrH2yl45JWlhwnfuR4buGgESmQxSXNIkk9bGTWOXR+AyS2EEKszvTLRuF6VuOXFvCpPiQGH4nffwZpokRnGNHzaVA2GxGKNcByneEZs5Cn76WANZygpd9TDOYMD0a8nuJ03VCyH9ojN1LjIeQ4Z2DqN8DXFqk9I3jpF9PQI8Sw38SQB4D9iwQW4VMzJaALyKQFyT8AwH6EMkBhHyUc8l9MyufS4EwSDZFEH2NHGajpBeAMMFAebOG/EkmZTdA9qRUlnK0/APA+4lO7pcMDFgjEHeREMNLl426cpLHL3BZDRs0qE9ERMTb/QYNqtXmuuuwtKQE582eDYZhws233AKSJOzZtRtKSoqhYUICVK9RAzasXQeHc3Phrv79oW79erA/I0N89OGHfH9a2sjgQ4dmTNm06VcBdBc4rCu9ehUIX+kz/N97vr8eCCst1qEjDLl+LUQFeuDTtddARkEoaEwCEIJJDJgyUSs7MAJ4TQ7dmmfALS22wYpNrWBdZq1f+Ysvar7OAsIRd3xSS2pGGgAdLFo8ovFJMo/EZB7iKR7GOb5JxAcRE1GM6G3ToAHBjrLvXUbgZADWgTzGzWDlHwFQE5I8FZhowQilKdi/uIbXMIBONmm29QI2lUjfAscPixaFPhl6Z9E4AhiOhNWQ4VokUCDaniF1kEw+Dia7GRi7TxJt5EChBJBQ4UNPYihXS8KnEOgGQixiwGojg2U6WB73CuM6APEYEMYCg2NAOF+3eqfmpzx0UnM9oQm/R1J6CLlGiAYx+V5JkTYt1GEkoEaPALH2BNKKAKuFxfJcSZYvK7QO20SIeyToD5YuuufYRc3BFXBTQEBA9P1Dhz7R4eZOoxo0aOA4nHsIMtMzICwiHHRNB4vF4gfcwKAgME0TomtUB2dhERw+fBhaXt0SwqOiIP/oUfj6yy+/2bZly+ivv/9+3xUglj/6ES4ZhDc6GtcwhH4tIoYQ4AXFMUgDWcKUA+kBLb0hzKB8Hcr34XVwMnPgj374qvZ/Vwn8dUBYkorfIX/kszIvcybBqhG4fRw8As8aEa2CtUJsBph+vzCC2+AgSPmQOXB2CcGkZwHh+h2TbEXhdW5gQnqLloz44T/TTWhPnFnTQkaCQLZNeknXrZggPca20laHCwM2V2uma5ZQZ2HOj6GO2rVAEzEMzXSv1xJm09BGIbY9WC5rSSHDi6yfrwsr6hwoA/BaaeEHS1Pu2wvDPraF5UG80EQtZnqPQDVHFs83a5DFEqq7cJuLOx1osSegEEcArEC6jAabuad07shjjlunVLcE8HhpkI/rOgfTKC2yHtoDKWCG3F6/AVhFLErKt4ZY0k4n8FAgzAROJ41PFhxWoZuOOe3FaeBP3SIMvP3jSM0GTUAYjITYUvz5aCcQQdCdH7bnEsucNXHXqdHWv+vr8SdpLOnxx2v6pHwmJDT0/tDgEIvPNMHn84HP64XAoEA/EOu6Dk5nsf+vq7QUgoKD/f9W9Q4dyvmmzOd7dOLEiduqGNzOa9IvGYR/DLj6Fg3kGxIoAQF+QdhzrhEIL1pafJIz35bgvpEEEwjsIDBzHwj8fn+4a2F8PFQxo51LiJfP9b8GCPtMBk1qlILbq0GW0w46SpAnkkqV1nsuy7IfwP3leGCWz+DQNSEXfjoYAaVe3a85X3A5Cwif6OdEh79q2B8e5t9NHB/P8Z3F8XK2a6f+fqY6xx/sF234mzsREP6r/k7K4pS+T4zlVCmcPq6Tbf5CVMc1YTaDGL5QtGj4+yeGcZpAKyfgVHmc6bcLnoU/1Q1DEhPjvF5vd58hbEHBYV97pXdrSkqKfyfYrmnT8Gvatx9RLbr6+OCgoBqGYYAjIAAQkfLz8vzuk7DwCFQAHBIS4ven5OTkgKvc9b6rtPSfU2fNUmQsfrkHAkTddNtttxQVFUHhoUM7A6Kj92yqMlGfulYuGYQ3BLS4DYlN1BmLMy8wvZ15GcR8krUouLG3CyAG+AdmAklJxULSBospk/AG97rzWdyD+vSpZ3AeyRgjKWVucnLy0cTExC6apkXPmzdv1vm0cXqdxMREuwbQTlF7zk1J+fpsbfTo0SPSZrPFqL5N0yxljB1ISUn5BW/CxfT/e96TmJjYkjHWxm63J8+YMcPPGti/f///Y4zNadSo0Y6kS8/GuPJB2BAM2jXIh2f7LIYStwNeXXI77DgUDhq/IAvQyXk1BIcezbPh2X6fwA/b28I/V3aAfJf1woH4N0H491xGl3dbYT2ndieU04DzV5wtDk6qisw983w1adKkbkJM3EsOh32wxhgIKb7duSv90c07NivttbJoD48e/VZwSOgYrmkUFBiIuq6T1aZSsBl43W40TBO8Ph9xRExPz/hm797dY1atWbO3soG2cXHB9sjISWEREZ2FlMJZWJjvBei3fv36KjP1f+R8ySC8PuCqW1WQpYYs/mJAOG7Ggc+CErxdkTBIWevUJkv9RwRkmpTHuLyXf17+JSYpv9pZC/bv338SEPUhIh8iljOi0ZKx7iREy+QFC24ZOXKkbrVa2cSJE/3adVJSEtu5c6dSEixNmzb1ng5C6vq+bdtqGpo2RtVJTk6ekJiYyGvXrm156623FMHPyQ32wIED7yEppwDRUSmljkQL7EFBjylq1aTERMvOnTshZdeuSisBS0xMtKpc9pSUFCMpKemk7qTGk5KSQklJSZCbm6s4vWHKlCkn4xqGDRtms1gs4sRvCvRo7NixloiICJGamgp2u52vWLFCPb9/bK1atdIjmjSxfDVrlmvQoEHdhJSJCPDMvHnzcocMGNDeBBipadpTs2fPPpyUlKTt3LlT3WdJSUn5xfOd55f3ygdhUzCIjSqHUZ2+hYJSB8xc3Q6OltqAs4vQXtWGUyI0jy6HMd2WwprdLWDRzw2h3McvPFDr7CCMYXd8NBoYFBctHTH7NycyiVjYuqnNmA27S6LVJ83XiUmWUG/16zTU2gjT+KLo8wd3nKmd2onJ9nJv8Q3EqVrRoty5AMdzbB09J9bUKSCB6yKtcOGInPNZTKG9PqjPmOUWkLK2P/+LCBHBhhJXFiwekXq2NsIHzw4mn1HPgNIjZSnjqqJyzyKo0aNHB6JhPGuxWJ7gjIPXXb4wKDBwzKtvv503cuTIq2pVr17Pa5rlruLSLogwMDo6OrpRo0Y8NDQUPF4PMM79PmKvxwMZ+9Jof+b+UoNgcWRY+Apu4eUHDhww8wsL1y5evNg5YezYd0yvdzgwFgiIP+gOx9A333zzwPmsg8o69evXr56VleX3/d9+++3WvL17bW6bTdjtdq/L5Qres2eP34/fsWNH7fDhw/bw8HDTevgweU0TiyyWOiGMHSliLMg0Tc68Xmmz2VBarUVerzdMkTZbiUqciNYAREt47dpHUlNTZaNGjQL27NlT9uKLL2LyzJm1EdHiJsrPzMz8FTn+hTzLGepeMgivc7TsZmUw0QIsphKEFcuMOINWrAOC+lJXFqUJ152etSyomacTShYgT4NZxgAMUxSBgFv0duVb8OxMcgqEZwCAVvHfy0g0BQAyVGwHCdE6MDi4W3l5+VQAiDZN88eCgoI3oqOjnyAhmhBiDSZl6vzPPnvcP66kJNZ/9+6WRPQKSBlIiCWIuNvlcr0SEBDwMmOsqZRyeXJy8puVQDywf/+xFcGcowXnA1HKbkg0DAAmSClNJHoMAHIJ8c2A/Pw9rqiosQBwD5NyFSB+CZwrf/o3hmHU0zQtgTF2UEqp+qjDOQ8iosnp6emL42NiBkjEoYiYb3D+nE2Idj4h2iBiggbwT8F5BxSiKxGtJcRXbQB2k+gVgdhKEr3HOT+EUt4tAB5CxIZE9DwAhDPG3pg/f/68/omJXyPiESJqDoxNlVJOSUlJuRD3wpUPwgpqHdrxpc0ZgiERvObZfcDnejnVrjPcboLLx8FuEVDm4/4c4wsuZwVhwpA7p2UjYbZz6X3X/2a7Iyfr4fk4FECfQtLzf0VLHnxG1Y9KnBToMy1PMtDHE/pGOxeOPKNZKaDnR9G6pFcrTCvxDLC7ooAM6T4nDLTyR4HwagIYV7L0/vTzebaQPtM6I7F3GMj6JGU2IhhAEEyArxUtuX/yOdpQAry4XdH5DO4KqDN27NjYjh07/l9MvXp9BREUHju25UBa2rgR48Zt+/LLL9/v0KFDP7fbDV6vl3Zu365Ysni9Bg38rpaNGzZAaFgYxDeMB6/XB0pLPrB/v8w7chTiGjWkiMhIWPvDDyW5hw7d+sDYsek/fPfdUqvV2kGqfvILSj3lrvZ9Bgw440bubKKNb9DgB0L8sHbduvOP5OQ868dNxAMcYJ0iDSGAf+/LzJzbOCYmXgD0ZQAHiMglAVQqHDGAnwRiE0bUkAHUIaKNxPnPjGiglHIzIm4VAPdwxnb5WcA4T9YR7zWIPuMA7U2i1oyIUIijGucLdmVmZv+Oy+CSQXiTvcV1JsKTACwWEVS+hSSgaohUHQG1ypfhBJ9BFoEsxhOuJ+FmWsKsrK+CE3x3MomxoAPI0+LZGQfw+ehLS35ZH+wBZ+P69YNwBWDVQMTZQoiHOedrAcArpWxVvXr1LocPH/5MQ7QR4tWSaDBj7B4SogUwprjrb9U0rcmnn35aNHDgwEghxJtE1JgBLASAIcDYapByNyI+R4g/ElETMs3xKQsXfq7mYmD//qMF0QsVm6VXAeAqkP5vRzIgKk4Bu9oEqnVQwa38k5ByJBL9gCojgsiDAB1B0z5DonhCbEVE+4ioJwqxjmlapCAKZYwtl1IqLd9giM2AaCYnMiXnw4BoK9O0p3xS9mVS3swZu15I2R2IRgCiHYm2cca2EmMaIxovAMYgwExJ9JWU0ocAA2x2+3WmaW6QprlFacIVPAg1NIul7Zw5cy4kSO4vAMIVjBHK6+u3NJww21zqy6girI+bfhSY04VrwWoAvw3CWUiQ7Vx6fwf/WEdO1qEoDCsJLk6Ov9VkPbw2GwKI00GaLxcufeA5dS166MwAb6nnSQQ2AVCOLFo0co6/jeN0kQhJSRySkkz1W0gea8FMiC5aPmKFujey58SaPrLfwgTf7lxxr1pcAJDMExMBUlL6CUhM5pCyq+Ib8UtmqpBeU29hQNOAcKvVzsfXCvYdynHbLUc9NgNA+S2bcoCdAlJSRMeOq7TUhmkIU0aakJjCoOkuNaYKRSCJASWp6VKThZCYop/6zB2TVmmpSfkEsIug403sVxSVSas02JlPoMZ5Smk1cqO+qShTnv77pa6D/+b9iZ0TQyLqBD3Hde0RtZgN01xm8/Gx786a4lq3bt2ktm3b9ncWFcGqb1fBx9OmQaOERjDqwQchLj4eNm/cCOFh4ZCTewiCAoPA5/PC/HlzITcnFzp0vAmaN28OzqIip9ftvu2ugQPXjxkxYopE7I8ADsMwtnL09vtg+qeZF/K8cXFxP4EQGRwgG4gCpaap6PZ0DrBKSvm8FEIB7nSd8ww6/uHLAKIySdQHOf8oKDT0m02bNkFcvXqtuaYN2JuRMaFhTMytIGVnjWgWEnlNzt8UAB+glEPDdf0+53Ht6VuJOMTt8YzJycmRcfXr36YxduOezMxHLmT856h7ySC8EVrpPvAEBQWgrvrS7UZ5scv+IDH5uIY8Qp7YkzqQQRmJURbJlnMmTEYS1QGKdZOzjeAG4hpJ2IGI7kbG6p3OuIsakCmxvX5NyfqzaMPHQRigM5NyBzGWK73ed5jVOhykvEYCTKgAw/9jUq4DzgdxTXtdCNGGhDjKNG0SSbnDarPFzJw589jgwYNrG4YxnQGs4br+ljCMt04AoYeI2hDRDESsIaVcumDBAv+JQQMGDHiApHwbEXcCQENTiOeIaLemaWrTrnzJ6rSeQsZYPYZYg4qLB3/6+edFffv2bc05f1pKOZsBxDDOWxPAXillMzVeDlBdIo5HxGwpZX3G2F7TNJFznsEQ60iiWoZhPBMYGBjsdbsfEUS5Gud3c8bGCymfZ1K+ZSJOVRrtgAEDepIQzyHAh0zT3tZ0vVV2TExm9K5d6kN0JwIsk4wN1Yk0AfB/Xq/32pYtW5ZcgK/4ygZhBZY6U8xYCIYg4PzcQVjn+6KqtjVUEdMMfFJcOJPWuUAY4KDpK+9t0e1Pg4CaYMGKFFra7lw84qULBWGJ5lrw8VeA4X4OVFPxhTFOCwqK9G8igozhwFkNazXxmu+IVscA33jUeA3wQSFYYIlz4chlYT2n9CcJXQjxMEMRj8APEspPipaM2l45luMgDB+ClC7iMBOAOUEScWH5SupmAzLEvRxxzrFlI76N6DV9DAiK92likgVYb1OQyg8rZQTtkcEcZa4gnd8BQLUQqIiEOb1o+UOrI3pPe0VKUYdACgAtCAi3M8P6VuHKISWh3aaPQ4u4gQiQS/b5sdKDswOD6jfSmDGSI9Y2ATxMyDVFpfFT/qz80h++8874WvXqva1pGmRmZk5/aNy4BwEgZN26dRMVCG/YsB6mvD8Z0tL2QHFxMYx+aAyMGv0gbNm8GQICAuCzlAWQnZ0NVl2HH1b/ANWiq0NcbBz07tsbTCGceYcP3z7k3nvXzZk+/eHIGjUed5e7qm9ct37u3p1ZE1JWpFwQIUrDuLhvmc/3mOD8dgaQAojjiLGDGuIqYRjPM8N4SVos9xNj61HKeGQsAwGcPp9vp6ZpvSo2Abv3ZWZ+1igmpjUCDNqTmTmhcUxMdxOgj464gEzzqOD8nxLge8Ut4wgMfN7rcj0phFjNOO+SlpHxqFqbDRs2vEqaZlJ6Zmbv8323z6PeRYMw7QiobrqhGRLU4SHGWmjo21sJkOsdV40ChJc0ZFGVZukA5FBGvn4HyrYv7Hcat7da65ACDGJtNwmpfcoQo5WlrrIwTWnI9BJjZS9hazhT7jcO7N//U0GkmaY5jnPudxFwovcEouKt/5Ah/gul/AA4H14R5fciACjt75DNZvuXFGIfAdSfO3duQffu3cNsNtsLuq7fSVJ+KQC6Msa+YUKsJ4DXQcrlwPkxwzQnLly40O/aGNS//3jG+T2mlI8JIR7jiNnA2BQhxN85YpAhxF5N07488TxPw/H+9jDEzBObxCgicgDiPsbYTyRlXxAiCxmLqrDiFQqi+X7NnYhxxGPI+fsgZScJUEtK+ZTO2CBllRFEq60WS19AHGmaZhciaoqc7wGfby9yfowxNl5DHO4T4gMJsJ8jegmxrdvtbh8YEJBGAKoPSUQTGWMDhBAjLBbLM8pnfB5r6coFYQWSgTr6ma7qRR6DLdm1YGduBPjEpRNtqIUebAVoXS8XGtc6DN/sbAjpBUEXxqR1HiAMHvMhsupPAJrfgeQ9GceOJmGX0iXDf/RP7vlowlKONDnP1JlttfC5tjPGkwnkaIaw122ad9t121uEPEaA50HdoOcIeXOBchKCvB5Ra0ZIT3BubVJhzP+78LgWIoPDgDCcSXz32LIRT50KwgjyXQa8iSDhQeURJvJpwAYLzoPQNKcR8r8VLRk+OaLvzDkgzBuk4RkC9sBHyPRdByRNRK0WSPONCnKRm5WBgQiSGeAgAqGbhvdma2D4Uml4WwswX+GSagJqgxnRKEkiGBjSfXT5AAAgAElEQVT/O0kxCYl5kLGxJLEfYxQrgMUxJrIq2LXGkYQ6oswXX/rvMX/KvOItGzePTWjS+F2VcvTjmtUzb7jppvsBILQShBfMT4Z33voXeDwecDqd0LN3b3j2+echOysLgkNCwGK1wEcfTobUVavgcO5haNe+HTRr1gzuvvde2J+Z6dy9c+ft944Yse7w4cNjoqKikjzl5RFzZ82as3716kemzp179Dw+KCerNIyJWecxzduzs7NLWsTGRngYewmlPIiI/yYhXrIUFiZ6AgPrMZvtTRJiKzCWjkTKjOcRnB9iPt8TadnZveLr12/LEQfv2b9/XHxMzB1cyut1KT9yWyw2JsQbXinH6gATGOfz/eeyEq2Qyn8HMA00LQeF6EdSlu/Lynr3Qsb/R2nCtCawmqHBRCS6Coke1tqVr6zsa6PjqgcqMiH/zpBFVWrCCoRdZA64tqzhAvRblH5dFBjLnwJnE2BiBUOdftKUzQBIwhcYWtoLz5y2hP3vuqunMtcmf/aZ3xLmD7zaurUrWSw1LJx/S0T3CMPwVGiePuT8B+Hz1Wa6XupyuX5y2GzKnPzuiYhmpVXHENEQJCJg7AhjLJ0xttFU9LlE9ZTGW1RUlPzVV1/5z6MdNGiQ0qpbOEtKZgUEBLRijLUwTXM5Y6wuA7iDAfg0zpdqdvsuj8dzh5Tyxgq/8H7O+UrT622IjLVFBYhSbpSaFsuI1GlEB4UQh3Vd/yYhIWHt1q1bb+a63pkBmBVj+FggRnOiUAD4jnMeCVL2Vi51BhDCdT1ZCFEqhOjDpGyEjH1XYQFII6JrS0pK5oUHBzcyhFDuIBvnXPm3v+l3112PI+eLpVS0++wWzvnXpmGsRsY6zJ8/P+081tyVC8L+iEHgMOG2VdC37QZ4c0UXWLDhGkAmzpmSdC7BqUXOiMMbA5fADQk74aHpQ2Fzds1z3fbL6+cCYWWOLuFdwkPKoyTabgEhxzCGzQWnu4sXjlAfnBMgTEMAtekEvteKFo9+Wv2szNG+Mu9TIOFvEtlwicZBTeBqBHiJrPAWePkn6iQdrsFQYcLfEGUjkvgmoPxYEn5cbA0ZGyZLupHAeYRyJgOZA1IbTQRDmC7ypIFzGcNdhc6cIZVHIZ4wR08BwHxCfB+ZLABCJFm6BjDoTibobZD4WOHy+6eG3zm1IggM2oIph5AOj6Ee2Esapc8LqSXrUg4GDZ8mgoeKLMFTQ8ySh7nE10mKXsjwdWWAII63OkOxMKxI7hYCvmEAV6mgCQBzBiAUA3FllnzLS563HV4LmRbWH1GOJWANdFOrmf8npbnctH79mGYtrpqoWzT44bvvZ97UqdN9ABC8cf3691q1aTNwzqxZ8I/XXweP16t8w9D9jjv8IKx8v5HVoiArKwumfPAB5B46BAdzcuDe4cNBBW51uqUzHD16xJmRlnbrPfffv+HAgQNja9eu/UK5yxUxZ9asORsvAoQbxcXdJwBmp6ene1tERwf4HA6lgThB1zO5YXQq3r//s1wAd0JsbDtTykCQskAIYTJNa8w4jybEDenp6euuatiwlluIFmkZGSvr16+fYEHsrgJhTCH26xZLjT379i2MrVOnqUXX6ykQ93G+1SpEAy8qohnkSlvzmOb3OTk5v2fqyyVowlGB4ClvYJpQ3VsG2wI7u05ubi4WhNU7TxsDnxOETzEEe6U27OfEF7SJl5fdgDfDqUePnvwWqchlFVkM8J8oahUs17BhQ5wyZYqZmJioBwQEsPpZWWZSaqpM6tiR7YyKIpUapyKnVZ1TUxxbtWqltW/fnkVERKgIZtWPVBHEubm5lpo1a/qS/G6n/yjrI0eO5JVRy6qeCrBLTU0VHTt2tEZFRamoZ3/EsRpTUFCQpVWrVmZSUpJqm69fv57n5eXJTZs2mf37978LTFP5dmc0bNp0Y1JSknomf35ljx497KWlpapdFc2NJ6Kp1YYGk5KS9NzcXCoqKlJ9qbFJ9Vxut9sSGxvrj/4+MUb/uEf26GFX6u2yZcvUuPx1p0yZ4t8cqefds2fPzSTlALfHM2Hp0qWl5wEKVy4Iq4cXkkG72EPQolYBfLe3Luw6Egb6RaYmnS5MlfrUo8V+CLG74YudMeAstx73O59vORcIAxwEAwYzjT4ljqFkyv2MYRfJYKBz0QgV+OCPSAzfVKMzWmxfCq/vR91+6Nb8lBdcwT1nxzLmmc+Q1xNCDGRglhOwbxmJJxhap0mO04hECzTZvcThIUCZQCTeRWTTAOHNokUjnwzp/VEXELCQAD7jHPYh4T3SxERNF26TcDYAZkfWKR+cPnGcP3Wh0idMgBstkh7KWzri5MclvNe0+0DKN5Fpfzu2+N4Z4XdOmQuAbcGkIaDDM4IwxrTQQFfKyK2hPSe/wLjlBQSz77FFIxaG9frowYrTm94GQcMqaMyeV+5QYNhNRW2H3/lRFiBukhJaEEA1jcE/JKdjKJndBGMXSmky0t4EgkJACCPApgE8ovqhRX3+jJqw/vFHHz0dFBScdOTIYTiUnZOdtm/v6u3bdhz7x9v/ur5nr17XfLlyJSxeuBB2797tJ+G4f8QIGDB4MOzesRNU8JXTWQRHDh+G4KBg+PCD9yH74EGIi4uDRx9/AvIK8l2fzVswd8eOLUaDBg3at7z66ibVq1fXt/388+dpB/ZNmD9/0fns6k9d/acH26nUEaV0VB5Idkpu+i9eGl6zZk1Lbm6uAs1T6/jvi4uLs6Snp8uOFR/m1OPX/R/TEy2c+gKq/tQH7lSQON+381z1LhqE/YB5wit2up/2UkBYbA56lUyYwJgKHD8+fBUlLQStPegq69TgzCCMiYmJJwOv8/PzsWPHjgo0Ly5/8xSpqYj4yMhIbdasWX6t948qCrizsrK0wsJCfypVSkpK2aBBg4IrgsHEBQZI/S5DHDp0aADnXKg0q/Ns8MoG4fMUwv+m2m+C8NSDDDBHAkzVmDZZSPfDjHgUMO1pIeVT3LB9qPygauCOW2fVsNi8qYyzeBLmBgn8Z0TZhmnWa6TXs4HlObrIGqXXgMRvGcCjYPimgs3xMQFritIcLoiPYRwaCp94hnN6HxAPCE0fpZnGEAn4KAG8xJFZieEQQtlPM3zlglvmIMCB4JCcwVkzkvyLLaTPlM4M2BQizOdA76OAAkloIzJ/As5vAKL3JcEHiGIlMv1tIAoGMu5Brj8jBYUITveWLhqZFtJjWlfkMBNJfomS3pDAXiROdzCS1wLyj4FkDWWeFCSVOfojAvGalBDPEAehxPG6qX1p6mY8MCFN4KM5QTdirAtI8zEE7E6SOjqX5VYwkV36h+a/tXCaxcc3bn711Un16tTp4S5320NCQyEysppn+/atntWrf3CMHjPGMmb8eFi6aDFMmjgRcg7lgCLrGDhoEPTtexek79sHhmnA1ddcA5pFh09nzoLvv/8eDmRlwTPPPQdDhw2Dr7/6CubMnCU456Xh4eFaUIDD0bhpM7bi8+VSGMZWKcTjuQsXpqYeB7Vzlri4uNq6lHaTcxHsch3ZlJtbnpCQEMENI0zdvDMjY78C0FatWjmKi4s1TdOUxlVyghQEY2NjozIyMgrj69ata9F15dPzbEtPV+lyrGHDhuFpaWkFiQD857i48CHp6ccWxMU1KJeSWbzeQrBaI9xCGEG6zqRpuux2Owoiq72s7OjanBxfXFxcQO3atctVjmjDhg1Dw6T0rU9Pv5CI1gsCYUqubS+NKg5wBIprhcBDlmzXTlSnfZ9WLhaEVxFoHTYErQIG7fH4xuM4CHMAQ8iZut01Apv9mpWrV69eoTarVUUmC0kqLgP4qYFT55zks1To06dPPcbYu4yxw3l5eX9LTU09X0C64C4HDBjQocIcfQcjWjw3JWVt7969IyyMPYeMrZ2XknLcYnh5l78OCPtpJ/27wwvQVs8yeWqnKQQHziuOKLgQ7ffU9n4bhLcxYodM9L7CUZ8DAHkAmIVEN5HEHQKtD5QuHXqcYEEd7BBSq10Ff1QSAjYnAjsClQLKjWBqbxQtv2912J0fdZAkFjIBL2iO8JnCLHlPEjbhpm+MZJb7iFMTDUU/YcDNEvkTHKQdgPkE0jIfh0lWYEqT7WmQNoxTuZtzXZmdD0Z43CPTVx7XhAN7T7+JA73GpLxanRLpDxpnml2SmUQgZ3Piz0qCTkByO3KMA0InEzBOcHpMue+JfGNLlj6UrqKiw+6c/gSBHExAnAFXxLqzipcMfy201/T1SLIlIdsCJKOlpGyp4UjdsLik5nmDE7tOIuQhICND/h00ikXCR4jBPr/WYcJVxPBbpyVk8K8izS/jF/Xqpk3vCg4OntO4SWPLTTd3otjYONy+5efvU7/+dur3a1fXfee994bcfMstCc889RQsXbzYD7YqMEuph926d4fOXbr6KSrT09OhrKxUmcwgOro6LF+2FNq2bQtPPP0MbNyw3vfRlMnTCvLyvx738MM9oqKiEj1uT+DyZUuFMAXLyT7w/La0tLd37dpVdj6iimvQYKXOmEot8TAAr4dokkXTVC5qXkV0tHQbxiRlIk6Ii7uVAGqp81MQsXDvvn3/aFe7tr3Qbv+XKeULOsBMhvi9IDKFpu3RysrWkM32/N6MjPFxcXFR3DBeNTXtHQQYD1Ju0TjfB0RdJFECQ/wOAAqQMZW/WgxEOabLtVgPDOxpAKSqDCYmxNMqLWdPRsZH5/NcJ+pcGAj/bKsvfPqzUspenOMHzGRvYfuSwvMF4ZJy6ttObD5u/TqtlK2rFm2Vrke5BR8CwJOmaD8IWwBEOQzjB0tnnwn0VTCVw+H4SOXwAkBdAFhqmuYCXdcPG4bhtlgsYVarVfljb5CGQVYpf3CaZpnD4eiCiMVEFM7c7jVOw3AGWK03cE0LN4m2a5p2AwJMIYBJKgDKarU2NE2zBRHtnD9//k+JiYl1GVFTnfNcE9EmhAgDTRMoBFlMs9DLeYymaWlBQUG7S0pKrgIAxaGfsW3bto39+vUz09LSrq4YZzNE3MI5jzJNswdxnpIyd+6a/nfdNR45v5YAJs6fP3+d8jv7fL5QRhRk1bS9Pfr23d2v3y+zJy5g3v+Iqlc+CKsPkQLgemFu8BgaHHXpwC8WOE9MgSkZtKxZBJkFQeAyFFHHRQD7bzBmBd0xtQfTyVW86FBqaO+6HaSQ9pJysTbUrnck1A4VLx266VeUkb0WhwRDfjvkPAgEHZOleVtK//1UoapXPTE5qkwU36Ry30qLcjODQmq2QeQhQaXahtJAEaeCe0pyjG+hx2EK/LluQ47UjJmQWxQZsxFmfOcL7V2nuSStJnPKtVpwnjB4+HVcY2WFTQ+ur2S4Cuw9sxoTvmvAAqEqjFuJiiTXOefbij67Z3tY4uQ6JLClMPQ0YBCFqBL63RvIqzUFTloZlvwES5847kNJTObBHuc1XGfxwgfpJfbg7erow/CeU7YQMgsQvmIy02Upsf107Nt7lIuGwm+fHSTs3jbM9EWDgK1F1x7dA6k3QVhIelciLPNKPcPKzTYmGHvLloza/Uv5/RHv1u/X5t0DB7bIzT349o03dbr5kcceB6vNqrTeA4s+WzRh1vxPv926deukFi1aDFq4YAFk7NsH117bBg7lHoJDOTlgGia0a98eylwuKC52gsPugGuvawu169SBj6dOhejoaOjes6fKJS5MS0/v+uXChcag++57/foOHToLw9CVj3nP7j0mctZlweLFZyVdOf1p42JjV3u83p45OTnFcfXrP65zvsckGqTOlDaJvPv371+t5q1RXNxdSFRfAjQ1iTQk+r5OvXofHzl4cLFXyvs0gL/v279/dGxsbE1G9BpHfEsCPJGWkdGvSf361U1Nm1kBEC8wzu+rSIx9IS0nJzeuTp0YTdcf3pOZOT4hJiZWIj6FRBsIsYlFypdNxoYKxr5R/nQUIqni2M+v00JC/gnnT815YSC8MShSIg0wTerBpTlJa+ddeqbVcSZN2CY52NsUP1XvpYKj3EaWSs+tAIGoQQQK6KACNoH+Y4b2A7CKRBLimOEqb+m4Gc5KuJOYmGjRGHteAvQ9evRo86uvvlr5SL+ucB8FAWO7pZTvVcR3vQCIkSjlZmaxvCJNc6+QcgsyVgukTAHGkivydecQ0VfI1RGmUJOkfIQxpo5a/UZK6ecvICK1YVeUj0Eq5xYRVZ7vYUk0TAJko5oPgEPAWH0p5UYAeFpnrJNQ14lYRc7uyyjlMQbwd0CsA4jzGUAaAtwq1b+J6hpS9kPEIJByhyB6x6Jpj0gpWwJikCTazBh7+DwDpn6/F/i3W7ryQdgUHJrXKoAJ3b6CUrcd3vmqI2Tknzg16SLEbJgcOiVkw5O9FsF3O6+CyaltL9wf7H9LNHDwQkeO/6CC00uSWvcqtOx4vqy/qH+f+vuZBq/04RcRkirvPaVOUsW9J4MVTm3zVxzMKmf3tDZOr3M23uYT/Z86tP+MpeI5FNWcCpg46eo77flOvfHXzxLec+oWQNIkanc4Fx+oIF843aRcec/JoIxTOK0r5XfqtYtYAP+DW/bt22cdMWxY83uGDXt88N13J7pcLhVgRet+/DFFSP56xy4dJzSKjx+iyDqEkCClCfl5BeCw2yE9fR8EOALg6NGj/v+PiY2B6jVr+qOllbYsTBOUeXv79u3OI3l57Q9lZT0UH99w1IgHH9RCgoNg0ruTNu3avm2StGjJF+Lfaxgb+71EvCM9Pb0koX79W0HXm6soUyJapCgS92VmLlY+4oT4+L5AVE+RPBDRFCIaSgA/ccQ+PqIHKig6k/ZlZDyotONjuv5PRrRUkS2kZWQM9IMwwLS0rKw7GtavfzdyXlez2SaR2x1oIj6WlpExtllcXKyP6CUhZYYmpc0SHPyqz+VSebWZppQdEbEVAmQzKWfv2b/fn796HuWCQLhwY1iIK7rIVzs7MAgKytx4J5wxYOdMIMx9DKJGFCyrOdTZBhhFAB2HYQJi3OI/UJWRijU9TQ9gOoH0wXj2c9kHOOqM6Un+x1TR0BWWkaQKLTVx/vz5jRXFo8fjWSOlzKsAzac45xEkhAp0jALEaJ9hdLFaLNukaT7ONK0FALSQRCod7AsU4lMOME8y5jClfN/C+X1eIRI1xqpJgPFMymcIsS5yPhuIXiOAIYhYvyJ+7DnTMN7VOL+DEPMBUfXfSwC8pSHWYUT9/dYMgE/8QC5EbaaCTHW9BIRo62faQtwgGWsNUv5oCPGVzvmHADCvworSSSJmV6RgqXzjzpzzx+bNm3fKwTjnMdt/bJUrH4R9JofWdfPhke5fQ2FpALz95U2QURBy0dzRPsGgS6N8GN9tGfyU1hjeT70GityWKu7oP3ah+luP6DV5s5ScgxQ9ipaP+j0ZkP4Lo7/0Ltb+sGZcQX7+O8uWL4HMjP0QEhH+3p6tW9959KmnXjx44MCgkLAwf1S0ECYU5B8DKUzofddd8F1qKpSVlsH1N1wPWVn7ISg4BMLCwmDH9u1Qs2ZNiI2LgwP79zvdLteNe9PSbtiybdvL1aKqhXft2gVKi4rmFbnd45OSkvIu5AniYmN/snJ+v88wQgBxLCN6ViK+rDH2muHzeWtnZ+9V/uVGcXGJQFRfsSnZdP3vrtJSk1utLwFihGazjRA+37sWxCc9QnSVRI0DS0recAcHT64g9ngUNa2hMIwuOufvCqLqyFhPNM2Fpq4f5FI+uzcz84GEmJiGFRSKE6TH8yFYLN2R82wQIhiJuGJa4py/4xPieo5YIy0z059dcB7lgkD4PNrzVzkbCFd/MP+L6oOc1zELhJ6MYT6xlT01L9i/VVcc0oxAGDSdh7j+hglnBvzKMZ0A4RellInJyckJCoTdbvcqAJh19OjR6dUiI+dLgAKmyDAAJhDRLZqmbZBSduaINxLRXUXFxd2DgoIe0hQIIroM03xPY2wWIfZBokeAsWCfzzfEYrG8BgCKUGMqSHl/8oIFNw4YMGAgED2OUj4oGRtJRMeIaFkFzeRDcJxF7WpEVHwErRmAYt9S7F/RpsXyRLkQpUFS3gJC3ANEmwTi9Yi4QtO05YZhzMLj2vFtxNhKKWUmAxjLEV/6NDlZ5ZZfLuXKB2HFahVk80Gg1QApGZS4LeAW7ILYrvyx7oodC8n/NyLACxZm+m0+BWXW35m28nJZG5ffOEJ6TmutwoLCyg/uyEo9HhD2VyjfLPkmeu6CWaP2paePMoVZMyGhESQ0bLg8bfPuB6cunOP54vPP39uxfXv/yKgoKHeXg+kzoNzl8puge9x5J6z98UcIDQ2Dq69uCUuXLAGbzQYWqxX2Z2RAcXEJtG7TBqKjqzk1zm/bsmPHTw3q1Xv1+1WrRqenpweZQpTExsT8EF+79sPP/eMf532IQ+OGDe8WPp9XEPmYxbJ/3759W5s1btzZ9HqD1Zx5pPw8KyvLE6sc3KYZZAUINV2ujXsLCspia9eOtdjtjQpLSlLDAgOHkJTHKggdXKVu9+a8vLyCRjExV5vH2ZE8JpHK99S50niEcFodjhUiL8/K7faWuw4e/KFu3bphDoulxZ709DV169ata9P1RobXe4gxplsQafeBAz/Xr18/WgOoXxtgS2pW1vmsq4sCYdcPjlYQAIcDrinPPdO6PRsIRz+YvzJ6oLOdpkPo6TzRJw9uOBEibprSB4Sva7XK3sE68Cu/8+n9Kr/4wIEDnycpe81PTr567Nix1qNHj37JGJuh4hCKnU614WlHiAUgZXXkvCcQ/Sg576YTXS+O52G/Cpy/jkQmMbbW8Pk+0TmfSehn84rniNMqTMsqz7jINM1XdcYiTKIhKSkpXQYMGNCfhHi04tp4ABhORPlEtBwAHqigvkwnoq4q5AQRq1cwZ32smLSEEK9wxmqTaS4SiGmc804AMAOkjCWA+5ExBxGtJyLFU/1SxSlIK6SU+xFRgfzrKSkpyhVyuZQrH4QrJa3As/I8YfVbnRC3359b6LYcN/qeqKjYtRTYVuY8+OkpJUJMRJn/tKRSr+I6Bz8L10UdYVg5oKpTlC6Xl+CyH8fQgQM7HT5yZFJ0tej4u4cN49dc0xL27U37pP2NNyqyjrAVy5ZN3LVjR//wqChQJmkFwoqww+NxQ0xsLISGhEKdunVh7Zo1sHXLFqgfEwPl5S4/oYfValWnyEC9evWcUZGRt/fs29dP1hEYGJi0fdu2iORP55Vu3rwpsHXrNsPffPetOYh4JualM8lQvUIqTUhFAZ+aalT5ap2aBnOmFKOTb8qJf1SmNlXeV9l+ZbS2ejH9famo6ZRfsktVpkv5zben5sSeNjbV1fkEeFwQCLtWO2padD0BUTxOiN96fDQj8FDZsdODpc6qCY8+8mX1ISXXMQuGnEzyUgZpP2EB+AipXJSDIC/7yRICL4Mo3XAWhqwzrvXK4wxTUlI2Kc14+/btzSwWy9G5c+ceVccNBtntzRXxCRhGWKnHs8Nqtbb0+XzbHYihJES4PTJyr9vtbi6ltJaVlW0zDAMjIyPjjxw5siUqSpFXQQPGWIzb7c5cunRp5pA+faLdphn12dKl2xITE6M457UVpSR5PNFSCKPY6y202Wy1bDZbvmmaEcokrkBcCHEsJSUlK7Fnz1gtIKABImbY7Xan0+msERoaejjX4XBF5uc3F1KGOsvKdqxYsSKvb9++zRhjx+x2u6e0tLSGx+PJXrly5YVEwv/R34e/DghXSlIdtlA9UMDDt38FJBnMXNMe9uUrtivyB3BZGfr/Eh6PfLYwBm0bHIZRnb+GxRvawvLtceAxFFBf4tycBYSTE5N5KqTa3095/9QoVJXPF1xxLJg6meR8PhK/NTg2cuDAcLemsYMHYwtTU3+RPH+JD/XH3Z6YmBgY4g0JYMEeZpoW3Lpva36MJUarHlpdTlw5UZ1a4pfL8OHDg+rWrauS7C/kJJM/buC/Q8v/+vvrzXPzjj7StHnTG3v3v6t+UEAgrl6zZuZNHY8zZp0JhN3ucggKCvKfGexxe6DLrV0hLS3NnyfsLneDOiu4rKwMut56q59JS2PMGRoa6gfhgwcPjq1Ro8YLZSUlEfNmf7pqzdo1jcPCwvq++/77x5nazlFqtmrlCC4ubrM7Pf272JiYOGaauiUwMJ2Xl7fzEjmYrsuKlKdyjnjEYMyZnp6e37hx43oWIUyfEGHIebRBdGzfvn3bWsTF1fRyrgu3284tlnjgfI9mmsJrmsHpBw5sblq7drhX11un79//dVxcXIxiOlLBFFYhMnccOLD7XGO9yOsXBMK0Aqwi0vEmAXuAMdgmiZ7QPnf9+/RjBs8EwrrJIGJgwSfRIwqrc00GqoMeRDGPMLycgReFWYIF5emWfSWpgWHO7VYzUrJxcWXbLsh1cIY863MdqHLqpqZy43LqRgoVaUePHj3oxDF/0LRpU1LHDE6ePNk88Q07tY+ztVe58QKVz6zymBWRx2lzdra889NzzNVt53qui1wOl3TbXxOEwx0Cnu+zCOpFFMErS7rDT/tr+bXayEA33N48Ew4WBcH6/TXA7dPBEBo8dPNaGHTjd/DBl7fC0p+bgMdkfxgIDx80PEZI42lrsP2RKVOm+I9gUxGMVt36d0eg47XK3y5m2tVJJzryAQCsCVM7aEkHiMx/z5w799QzaS+m6fO+Z/DgwcFEFI2IRy8kmX7Y3UPGg2BNGTJDRUq6fOXPOzTHjciFCzQttTI5ftiQIU+T5F+WG+VbKg+8P+/BXaYVlcnwbyNHtu7YpUtS59tu6+ZwOGDt6jUzbzgHCFdos3A0Lw90TYOBgwfDt99+C4cOHoSs/fv97Fn16zeA5lc1h/DwCKUNO626fnvfAQNOgnB5WVnErBkzvli6dOnn3sLC2albtvgPNT9XUUFUeVbrW0T0tUbUQxLNqKCwXO/QtJ4SsTdjLB+EWI26Xk8KsXlfZua/G8fFPYgAJRJRnaZzVBC1lYgTKrimb2KMRRmGof5+IoRwWzi/Vql4P/IAABZQSURBVEjZXnL+IpOyHyB2RE3rC17vY4S4FhElqEAvgKVp+/dvONd4L+L6hYHw+qAIH5qdGWEsIsvghN9g29JfEcacMU8YOHis3qENXj20LOy6IhNagLm1WUJHb44+jtwYJohFIJN1rVyzqONZvWC+f6ys9qPdYKU/dfBSSmJioh2l7OU/gI4x9Jpm+qJFi9QpS79ZhgwZUsP3/+1deXwV1fU/59yZyXtZWEI+7AIhLCourAq4YdVaRBbrLzE7uGFtFUX9tdbaurRWW22Le1GUkNXwBFEU0FqNRZSqKMomZEUwQEIgQJL33szce365T8IvImJQ2qZx5q/kzcxdvvfeOXPPnPP9hkJXKoAPhBDxqJMVDeNTx3EmBoPBR9rIJPWlOpKTk8cBwHDLspYWFBS0SV71m9rZTs5//4ywfj3Sog59uu6B2CgJW/d0jnwnlhJhTP+98NjVc+H9siFw/9KLYce+mMgGKzGhHmJ9YdhV3yUShKV5qb/z8TU74enp00ch8XvA8ExOQe5MXY8OlpC2XCUsMSknJ6dNRPqaTm3v3mCvQCBPT1il3T6xlu8XklUvRbjYVOQyci/lYFnuwlydrvEvO+6eMMHY1bt33HubNzeMGjWqc7ghfDJauKWtfdENuzIz7UVmY6NU8I5AIauqq14b2Lefzj2ui7aD858IBCKeg6ysrOXE9GTi9sRld/+X7PLbCDx+/OHHN5508okPm1EWrF717oJxZ4/XO+H4V156+dFNG9enxCckHHJH651wxAjv2hVxOU+85BJ4e+XbsG3bZ6CkiqQr1dbuhtFjxkB8t3iI69RpX1xMzMQfp6S8W6O5o3v2vDvY2NTtufyC3A/+/s4vngi0bd619OW0pKTuYYDFkvnJzhUVC9dAJEKXhg4efIN03aqyyspXhg4adCMCrP20rOytE5OSrtUqSkB0qqtUkHRuqGHcyK57ERF1UVLqh3mTD7HAVipbaek4xFOZaCsDDEKligBxRGl5udZ71epLZyohrq6oqNAYHe/j2IzwerBAJ+5oF3m/+BiI3RM6EnnG15J1uO4VVcEhi1IOcke/CROMqKj6Ip+BUxnBUMCH3GOs2aJdvqopFF9wPpR8I7FKWlpaDyLqVlBQsOnC5ORO3YgGFBcXf6wbm5qaegIyVyilNiJio2TuZBjG7KKior/p+0zm3kEpN2i1oZkzZ2rSlcF2VNR2v+t2VuHwb9kw3mxOOfuBVhZvVlCa25yOdF1DU9PVPp/PtSxrKDPvLyws3Jqdnd0tHA53s5RySL9pFReX6/qzk5P7NIbDvXr377+upqbmIs0NTkR/dV23xjTNftHR0TvmzZt3TJzmx3siHIfyvn9GuAU0KSnyXVcTbuhdsHZBn9S9EcYkbYZ9TZ1hZWk/qA+akXOa/vKLwCwF+m3zuBxfY4SzU7NHMPFcBDgghHp1fl7BH7URViH1phVrTdOT7uqrrz5FhsMTgbnkkqlTP1z+4ssTWTll8wsLN8/MuPJ0h2AAMJQrdh9l5FeFab6gbLtXM1PJXWQY0wYMGKCltpi/EHnU3WEtRWaCmAKKqnOKcpZck3FNX1vYo1Apg5iMz2nny6/lvdaYlZXV3VBqokJlN4XdpX5/9yhwDgwRKLozOUhaX1OIPsx0NgOuyi3MfS87NTudDJ7MQGuQ8S2ly3SpMieQs3NGRsYYVnSuFPxJXV3dPzTVnXB4jKSIBJmicHj5/ECg9sqMjCUgeP783EKdY/mF6zkz+9faCDfawVxNV6d/m56VtZQVzv3s889WlJR880PouIzlv6mQ22666Yau3RLmCBJQV1sz78GH58zSCkI58555rLysNDVpyBDQ6Uv6m3CLEa6pqYl8H86aPh3e/PsbUFFZEaGq3F1TGwml/fzz7RHCDk2Usbu2dtIv7rxz9Z233j67c/eus+1guGfp5k8X1uyovm1ZSUmbXv5aQzE0KemVsJQZVVVVh3bQJw4Zcos2wqUVFS8MSUr6GSFu/bSsbOmQgQNnI/N2FGKkPs9EP4pGvC7IfEGzgHp00LYXm0Q/RMM4Ryi1AZXaRMz7Gixrn8X8e7DtgmaPyISyiopbtedgWFLSDxzmqaWVlRqj430ckxE+WuX2muhRJoutOPrA7mNhzFoJJ/eLijZfBkIdoHbo45j+CO8qVQsoLzqjccMnOqTlaPVnZGSc7DqO1smdKBAnN6f3jF+0aFHkxSUrObmfK8RWV8qfKqVWG4ZRzMzLhRDPuK77mEDUvCsfxtr2XQ2WdU+zkMFwllIrDz3erK+rmbheIoBzDhrhQpByZth1dRT19YiohSMqhGk+rMk6EPF+UOoAI9bZzHf5AaxmqbTfIYB+SchnRD3/Rtu2XWQYxlhmTtXeNNd1/7R48eJ/6SbieE+ew8r7/hrhw4HVM9VnSHBcI8Iv7SoA2ZIO+68YhaMYYUXqPpR4Kxhc3Mx48Vt/bOyS0P7QP8hHl9kH7DhhiUeI4HVEONN17PusqKjejuRZtmvfYpH1Z0PovEiKAoQcJP6jtO23DSFGSBYj84ryZmky9J49e3YXQnTx+Xw7IRiMc8C4gUCRJrpChE1E8JEt+SFC1As5Dhg+ShwS+mvlp+YsyTiIDJTEtIV8RokMOzejfqNhXsWIexi0u1mcpPnjHRkuEGbURah4AgqxGBiqbNc+SbJ8KcZnDmMHL2firaxgNAIWyejQ29BoPYFAmuVqAKJakVNQ8MT0zIw8YDyJtbShAtfwWdnoyGsVQ/33wQhrlqGxo0c/0L17jzSdC9xwYP+6nZ9vv+V3Dz30+i9n33pf5daqOy6dNhX21ddHCDpa74S3b9sOU6ZOgS1bSsF1XTjnvPOgvKwskp607OWlMGXqVNi8efNruc8+e1352rW7f/OnvyyKiYs9X5DAur17GpRjn3XbHXd8sZc7hmPwwIEBR6lrWxvhoYMG3ey6blV5VdWLgwYNOlkodT8grpTM4zkUmmX4/deC686PuKqVmqKIVoNS3QgxSWmVJebuyLyehFi3ubz8ncTExO5E9ACGQr8mn+9mZnYRoEkxd+Jw+OHy6uptx9Dktl76nYww651xOO6HLqvx6MJwQbgExjQUrok7LUsqvEdQ21SU/hk17GI2xHMCqUtrS2sCgs32SquxccoI+P8XoCN1TrucBeJGRrwPta6zUi8/9/zzEblUvRMmnWMrpWYeq0WAcQxwPwFocpWxze5hnet9M0l5lwSYDUR7EPERIcSnUspFAuBpRjwFNK0IwHIiuhmV+qXL/BS47iJFNEwgNpBhvNasdPVzqZTOAz6fmTcKPX6InckwHnEcp5aIzteG2wS4RzHH2UpdJogmA2LOwoUL25pa1tbx/Xde5xnh1mhHog0Pfrr/zoFX3zSMRzHCQPL+3MKCidMzpl8EoB53WKaiwkdBQAoRXQwKbiLGtzTVH6Nc6o+JeSrYGLxTAWRbTI/ML1wwJz09fZABxpOm30zptHF/sHZAVCoKHJuXn3fdjBkzuri2e51gyBCCltmgigRQESK/oZgTicVnmo1GunI6mHCDCTTDBR5JiuYodB9AgH0gKUYhVyHgGwx8kWHgyv4DBwZqNmyIroVYf7ThXAiIKcjiCUWqh0k4wIxRT+3fL3sT0CUGG4tBuTeDhasaQ6FCv+k/HwGnGgQrbDc8xQL4a0iIYSaKUxyWvzcR56GC9xiNt5RQbm5u7trszMw7DTRqD4Qa81t2wtmZ2a+w4se3VW97rSPthKdMmjRp5OnD/9Kvf79B0pFO/f56rigv//2Tzzxz79kjR45qcuQjt99x+/i6ujpwDqYo+fw+qK6ujnwH7t2rN0ycPBk2btgAGzasjxjq+vp9MOWyqWAYhvvx2rXpDzz44PNnDh8+MS0z8/Ho6GhNY2iHgiHfmjUf/HRBYaFOD2lL+s6hmX/q4MED15WWVrWORk5KSuoupbQPGmbNEZ2EUiZYRNUbKyq2nXDCCb22bdu2W2/ohiYmDg5KWeNzXdFE1CXasrraSpValqUVdZrWrFnTNGrUKLNpz57emyorP+vbt29XnxADHAAOh8Pbd+7cWftNy/Bbnv9ORljXqXfAQhlPUwyPkAfkk+KMpjve851+BRgRrvY2SRnqALTV0af/SiDcgYj+1oaYIkqg8v6Ghvi7juaW1tHQGzdu/CMq9SMG6E+GMfS5556LpFC1NsIEkCiZ12sFQmSeD0QjhBCrEbGzlHKe67pdmnnHb9W7U2b+AzM/pFOKkPk0IBKo1DLQ+doAv4nITTIvIyIhENcpgGqQchIT3YhSzkKlurhC+IiovLi4OKILnZKS8hNmnkQA/2DE85pZ04IGwLDml4EVzQGrt3zLcWwPt/33GOGk9Kdn7XFiHwZH52p3gIMMiBF1X2HM0u5oReqB/ML8i5OTF4rYqJeud6WcCUBKheFSw0cXE8C5oJw7hWkabkgEdzXs2tuta9dfCqQrJcOD+YX5j12TlZVoS5wXdIJTtYGakZk5QUqeYxCkzy8o2KhVTnrFJ2Qr5PNcx/mzMKyHBJrXEzq2JUQwKOXprGhaTsGC67MzM68BpcYLosfYxZ8iyYBA3ABKOQ5ZmvbyMkR8PSc/Z8XMtJkJYSOsc/yiWXIXRFyCwAlImBiWzhN+4e9jK3uyq9wXDBazCaFkQVF+UVZq1pkAfBUKXgGM5ymCJwFgKDGcHbSj74s2DswnxAX9hwxZ2qLyMiMj6yeukoMxJP6Q90JejVYwIckfSglp+cX5H3aAWRLpQvqkSV3B57s3Kjr6Bi3Vqh2M2l0RDoXfcBy+MfBiYFOPbt0uuO322+/csX37Gb169vILIqjfV68FCmB3bS1Ex8SAHbYhMWkgDBk6FPbU7QHTMu3169btXb1q1a9eWrGiUHM5X3F58gt+X9Q0XYlSCogInLBTicg/zA8Eyo4R07ZEox4tPenwCFpd/ZHcq2297hib/7WXD9SOs2bbcMzegZYSnTUxF5OEkczqIgB8xDizacm7UaddLwy610RKkAe7qfWE97GdFmyIf/5IxnQugDkiZsRSQtblHBJviADCoELKSX49uH7J3a2kCg/v1bRp0wZYprlFeyQWLlx4Qct5bYSBuYwApje7ly1XU35KOc1APIOE0LvPdxEgZPp8d4RCobn6mzci9nEc5wHTNLXWuKam1Kxa2kuudZNvNQzjWjccflhJGQuGsQURXyKizkqpy0ylblKINwNRtZRyLzD/LyBWS+ZXtG4wEY1B5lLJfA4y70QhTiWApUXFxT8/XgP7HyhHj9ml2nV/eN3fNQHnuPfllMx5N+1VcXO4gxhhJANQ1X7FCF+ZmTnSlfinvKK88zWIOjLa5/M9iJJ/ErSM/p2ESJAhex6D0u7ZeiFwq+1yAiDcSkw/R1C3O0iPRjnBj5VhzAUyVqESr1gNdZ85XbpcJ5W6GNlYBiBDivBcYlVpK/WYJYz7WHEDA64VxJ87LJQgTs/Ny706OzPzOgScsH6TP/vUoU13A2JvJbAEEbe7IVcYZExEVH/LKcxblp2efQaASmfmKmI6hQWWGAw7HSUzyKQPEESlK93hhmUEOOiejQTnNbuZPmSE8Yrl2wbRSpvhekMZc0IcOslHxtmWE32vYzU+K5mrkeh9HW3Zze9/ec9+xy+FfBRQbSE0NkqQ5xiMqiEcvC0QCEQiyzvCceGFF3aOsazrhRDJtus6yGQIIv3B5H3VJP/yUsmr2jhinz594v2WNXHEyJHTxowePWT06NHxH334UcL7//xnlBAC4jrFqbHjxu2Nj++2+523V9VUlJe+Ul1dHbhw0qSqlhebSydOnNMsmn6mUChAALmOE1ZK1bu2/bMVJSV6V+sdAH0BIKo5dqiijXnFX8GM/9a1Mxh7wxAH1OjGxMWObdz1bvRp1zQLnv+aAHsAcCQVx0CKVuD+T2XDJ0tSvpz7fKjMNdYpJzkGBRBJ79APHQhMOgPC5uAl54RKtWrVEV9gUi6/PBWFeAqUuq34+ee1MY0cOpNBKfUzIcTicDj8GSJehYg6UKuEiDK0JvhBGtI3BcAkhXgWMa+y/P43Q6HQj7XAgpSyh2ma2p7o+8YVFxc/m5ycfBoxT2eAPY6Uc6OiovoppQY7jvOa3zTPVER1TU1NG/1+fzpLeSoZxvM6iIuZB0kpPzIQx4EQAxDxgJTy40Ag8MZ/8aTURlg/6//e7o3w+KseG9cQNFII1PEU5/4Pjh2KLkNP/FXJ3ed/KYLxqtTU3mgYlzyTnz+vpXEzk2d2DplNswyfNefAgQNNcX7/uY7kaYKxWjjBRcrwjxWCts/Lz3krNTV1OJExprAw/6m0tLTzLMOYqiS8mleY92ry7GR/3K64syTKHyFpp65aY7N8Q7ufZqSlnQgossAgTecXMJW5x3GdkQuKFizKzs4+Qy+S/Pz8gvT09P4WkU4LOUGQ9SIYUKYVTYQQZc8+++xm7R4cduKJlxJQggJlEmJpXXT0qvgDTVOR6DRAessFtzEcDpcOGzaspmLLpsmE1gUg1VqrU8wi0PmrpnmB4zgrY2NjtULKACHEG2DLycwwHgVarMBvyagHni5+ujQ5OeuEGIOvYJMSHddd43ecF54JBL6RKeg/OPDfpmqtsdtVS/5FRUWZwnWjNGVfbGws+/3+/Zp5qlWh1Ldv36h+PXr0Hj32rAEJ8Z0H79yxoycwGF26JexlUOWr33mnsrq2tiItLa3xcO3YPn369N23b58daxjRTUoZzFwfGxsbs2PHDh0Y853TXr5N59vhPdbBD1fHFY+IMTXFaGDwc4RCKGI1LWnK5WfvW1f5dUFW2jGyxnf6BEk0UAEf2g3r+4lcQTa9Pdr+ZMOR7tfu6E2ffJKLltXk8/lmHa6Dm5ycLAKBQEQHWl+ry9RzRv+9YcMG1Pm/X/e/Dv68W/PQf3FP5O+D8+2QjvHBNEL9e+ScLldf21KfruNg/boMfU2knFZ1R65th3PkWJoUD/BVdrN2txPWQgbJyYEvTbBj6WV7vDYQOKKk1qEJ2brNBxdDS6J660msJ25kcrYIph8+2VsWyheLmjElOSWCY+vf9UOlReD7sEmvF2DrNh267uD9LYvr0GJoWawt7T/CIm1ZNJGF3XoxH1yweiF+qd6W6/T5Vkn7kXI0NkfoT3sc8uPVpja7eVseWC34tDwQ2/jgaks9x6tP3/tytDG9p5nX766vIqFDRI9qaPS9raOkDyviqPdrIpyGhgZn+fLvnlv8vR/E4whAOzTCx7F3XlEeAh4CHgIeAh4C7RgBzwi348HxmuYh4CHgIeAh0LER8Ixwxx5fr3ceAh4CHgIeAu0YAc8It+PB8ZrmIeAh4CHgIdCxEfCMcMceX693HgIeAh4CHgLtGAHPCLfjwfGa5iHgIeAh4CHQsRHwjHDHHl+vdx4CHgIeAh4C7RgBzwi348HxmuYh4CHgIeAh0LER8Ixwxx5fr3ceAh4CHgIeAu0YAc8It+PB8ZrmIeAh4CHgIdCxEfCMcMceX693HgIeAh4CHgLtGAHPCLfjwfGa5iHgIeAh4CHQsRHwjHDHHl+vdx4CHgIeAh4C7RgBzwi348HxmuYh4CHgIeAh0LER8Ixwxx5fr3ceAh4CHgIeAu0YAc8It+PB8ZrmIeAh4CHgIdCxEfg/PacA0PRTuDEAAAAASUVORK5CYII=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42875" y="0"/>
          <a:ext cx="304800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95250</xdr:colOff>
      <xdr:row>0</xdr:row>
      <xdr:rowOff>84667</xdr:rowOff>
    </xdr:from>
    <xdr:to>
      <xdr:col>3</xdr:col>
      <xdr:colOff>1507748</xdr:colOff>
      <xdr:row>3</xdr:row>
      <xdr:rowOff>24191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84667"/>
          <a:ext cx="7079873" cy="682474"/>
        </a:xfrm>
        <a:prstGeom prst="rect">
          <a:avLst/>
        </a:prstGeom>
      </xdr:spPr>
    </xdr:pic>
    <xdr:clientData/>
  </xdr:twoCellAnchor>
  <xdr:twoCellAnchor editAs="oneCell">
    <xdr:from>
      <xdr:col>11</xdr:col>
      <xdr:colOff>218469</xdr:colOff>
      <xdr:row>4</xdr:row>
      <xdr:rowOff>90715</xdr:rowOff>
    </xdr:from>
    <xdr:to>
      <xdr:col>13</xdr:col>
      <xdr:colOff>751416</xdr:colOff>
      <xdr:row>5</xdr:row>
      <xdr:rowOff>1628576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785290" y="1029608"/>
          <a:ext cx="5690054" cy="178278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100693</xdr:rowOff>
    </xdr:to>
    <xdr:sp macro="" textlink="">
      <xdr:nvSpPr>
        <xdr:cNvPr id="2" name="AutoShape 1" descr="data:image/png;base64,iVBORw0KGgoAAAANSUhEUgAAAeEAAAA7CAYAAABMmDLzAAAAAXNSR0IArs4c6QAAIABJREFUeF7sXQd4VUX2P2fm3tfSG6GXFAhVFARBUURABUGKoaOIAoqUFXuPa/2761oQFQREikCCdMG2EhWkCEgvIQkhhABJSF7Kyyv3zpx/5kFYRJCmu4iZ7/MLvjt3Zu6Zufc3p/0GoapUSaBKAlUSqJJAlQSqJPA/kQD+T3qt6rRKAlUSqJJAlQSqJFAlAagC4apFUCWBKglUSaBKAlUS+B9JoAqE/0eCr+q2SgJVEqiSQJUEqiRQBcJVa6BKAlUSqJJAlQSqJPA/kkAVCP+PBF/VbZUEqiRQJYEqCVRJ4LID4aSkJEt5nTpWKCi4YmbnjSeeKAMAumIeqOpBLksJJLZrZy8LDZUrV670XpYD/PMNygYAHABcf76hV434MpRACAAUnz6uyw6Eb7r/wy5Ot3wAgF8RCx+RNJ/3yLBdKUm+U4Uffvu7wWgJGAOAKJm0q2sIIBC886TbooOF3coB5hQsvS/3D11Micn2MMPZEQmrS4xc5Fzc23mu/qr1fDva5I7uCLpTC+RfHp119xUxV+d67sv9+t9Gjx7o8Xh8Hik/nzFjhudyH++fYHz1AUC9m7v/BGOtGuLlLQEGAJ0B4KvLHoTjh04fV+ALeQuMK+S7zjQIQC0wJ6Wf+1Thh93xSV1mxUyQJgiizQwkAoHBBDwNjNUyQbzlI+hevmzkT3/k2grq/V6EJq0vAEFLYtrdzsX3Zp2rv9DEj1uiYFMZQLbbLBlTvnTsH7tRONeAqq77JfDi80n/lKYRdKyk+MX33nuvak4ufV00OAHCuy69qaoW/uISUCDcHQCWXf4gPOijcceMgHfAKL8y5oxp4OCFjpyUCb8A4fA7p9cBlNmEdAgM2R7ADch1KsyLKnBElYbpprjBFmH7/GhBpFnLtiXw0KKnCqHjDGvNhpEsd0qP/wgn8V/2WqbHcajIVwypSSYkJTHYCY4YqMEzU0YVR/b8v6CCErfbf62yJCbzIDM9tI4WV7orJdEI7TbjKgJvVHHAke9AaewdV2nBUT8Hh+eHlWel3nuqRoWQmKQHG7VbMoKJjNEhrmmj81PuPdJq5GQ9vUwEFge2KYMprY3TJ09dP1rEg+Lyc0p2BNvt9arf4tl0Wr3wwUnBAOFQOGdcSeX9ob0+DtWkFAVL7yuNHvqPgKMzHysHtV2pKn7jSY9bezSxW/HqkuJib2x8wighjWpFhc73fEZ5kc/wHZLcuqnKPH3Ri6UKhC9adFU3niYBBcLdAGB5FQifkID6iv9XbPHnAmGCHJ3KWvu/qNxKPIqVeQ+zLsRgAgE8SxLCK8zUzwEzvyDJuyDyIuDmyyFFlo3FIcZ4QOgHAmzA8GeL6XheOpx5htfyMAPsajK5iUnoxE1Y49EwybV0xNGI3h91AiEeF8AbEOJmMOU0ndNVROwaLxOv6JLFMIRHBUEUIh4EFJOKljywLPD26VEaowcYpz4AxAkhDgGXiAD7aCz31UPpe0QCa80A8hHh3cJouQSmjDoJxmGJ025gBj0upLQBshAG5AHTfLXw8we+iuw5PVACPU4kugNDjsSWmt6St0ralTiDt1RfiMh3oEAPIXVjkl4qKo3/GlJv/s+m4i/0vt9yww0xjoCA1naHI8Q0RAMNeRTXeaFheFlYWFgvAojwuFwpphAHAbFRuceTy4l+NgyDewzc9s333yitTvyFRHYpj1oFwpcivap7T5XAXxeEzwS2RABBVgkek4EhfwnGvzs4nwOEgUgASb/pEAF9hPAQAauPjL9rkOjPGERy1KdIw/sjcPYRCPkuIe5kLnk7OGgKMbYcBdZR1khg+GZRMU8KDaH3kcFgKbzTGOhOIvobIZtgAfrGBLmSgCQy9qYULAsBvUyHQRW+ivYkzceBWAMADCWQZQD4JAf88Vhd1+Dw/ba7CfEtQDlHEu7jiI8hw28MQRO5Rk+ChEaAbJKQ0JkRtZGIw0uW3v/FSY2257SeqOEHUtA2TpQiUI4HAmKSekpOoxHYGJT0mgQexDiNQsRXJPGpiHIdCdNxfM+EEeRjPYqvy1kFSUnyr/SOJ3XsqG3kvK/NFnCnbuGH3W5vuG7Rom26/sGszz77olv79jXjW7SYZrNa65lCjHnzvfdW9ejatZamaR+ahjwaGBiQbQijic/r/a7Q5Zq5evXqor+S/C7yWatA+CIFV3XbryTw1wRhSQAMENRfQAKmIp8kQs1gNzzU9XvYnl0LVmxrBGVe3X9dSvTXIThe93cp5wBhKaVLcvgMJKg+TQ3wfSnZNYA0ySC8izGI4kQfCIlDbKH6516nZzYyfl1RGGsQnlsehYG2RmCa9xCywRLYJ05L0KhQX8lkhtDRp5e3sQh7LBlyNTH2IWP4XQVYziUUTxe1PPxPSHqBAm9PidSszteRWDvJxRBbQMletyukCTOxPyKMZsT/LRGfRpQTSFBbqYshmpe5pQ6zAWgnAm4lgBcksUnFVx98JvznWokAMJmYnFSkhb0IKf38AWlhvafcgRJnSIavOK/KeSfs51qPI8JL0sBRqIkxAMwrLTCoOD/uYFhI5g4CWUooByCwRYhac2F6B/m4e62nWodDZzJ3/y5zdRk30qVTp66BVtsAXbMsbdmuzZrsjIz+7vLyDs2bNdvQqEWLBuFh4V02/vhjnWOFhXqra1vnBoWEfLN3z57l69eufSIkNHRRVI0as1d98YXVYbe/C4zNXNau3YK/2kbmIqa3CoQvQmhVt5xRAn89EFa4qyNC2waHocxrgb1HQsErGHhMDjfHH4YX+n0Ku7Jj4Y3PO8NBZwBYuQQrJ2gbkwMZ+eGQ4ww4Dt6XWs4FwiCznc7cWH83UU0IMotYWG0+HAEm/geE5fsE0DvAErKq3Cj5mAhu4lxcYxrwCjB2PZDcAci6AsJ8ZzX5YOhRPoUDdNDclqtMu7sZAVtNjKYR6WsYyOlE8m9FS0ZMUl0G9V4YwangDYasrcnEfdxkrRFxPJHcD4DNgLGNyMTTZGhPAhNNTI8xyBZkEabBZgOYaUB8FwC9wBBeObb4/pdDe03thYDTCPBjpx74HJwISKsEYWLs2aJF930Y3mPyw8DZG1KwCUzDUSTNPGaxDj2Wcs+h8N5Td5BErmmsp2maSwmp0PDpfV0r7j1yqdPxZ72/T8+ez9kt1tva33jjzk63dLo+IiKy/vxPP9Vr163D7uzTB8tKS3H+p59iQV4e9B88GOrHxMivVqw0t23dwnv26eMVhlGSnpHx4RdffHGLM69gs1lQ/krKDyvz/6zy+C+NuwqE/0uC/gt089cDYaXxVnMQvNL/M7BpBP9a0Rm25YaDSQDx1Yog0uEBSRqk5YVAsUcHDRC6Nc+GJ3svgMlfd4Xkn5qAx1QJRJe4PH4LhBlkSzAPOReNrH2yl45JWlhwnfuR4buGgESmQxSXNIkk9bGTWOXR+AyS2EEKszvTLRuF6VuOXFvCpPiQGH4nffwZpokRnGNHzaVA2GxGKNcByneEZs5Cn76WANZygpd9TDOYMD0a8nuJ03VCyH9ojN1LjIeQ4Z2DqN8DXFqk9I3jpF9PQI8Sw38SQB4D9iwQW4VMzJaALyKQFyT8AwH6EMkBhHyUc8l9MyufS4EwSDZFEH2NHGajpBeAMMFAebOG/EkmZTdA9qRUlnK0/APA+4lO7pcMDFgjEHeREMNLl426cpLHL3BZDRs0qE9ERMTb/QYNqtXmuuuwtKQE582eDYZhws233AKSJOzZtRtKSoqhYUICVK9RAzasXQeHc3Phrv79oW79erA/I0N89OGHfH9a2sjgQ4dmTNm06VcBdBc4rCu9ehUIX+kz/N97vr8eCCst1qEjDLl+LUQFeuDTtddARkEoaEwCEIJJDJgyUSs7MAJ4TQ7dmmfALS22wYpNrWBdZq1f+Ysvar7OAsIRd3xSS2pGGgAdLFo8ovFJMo/EZB7iKR7GOb5JxAcRE1GM6G3ToAHBjrLvXUbgZADWgTzGzWDlHwFQE5I8FZhowQilKdi/uIbXMIBONmm29QI2lUjfAscPixaFPhl6Z9E4AhiOhNWQ4VokUCDaniF1kEw+Dia7GRi7TxJt5EChBJBQ4UNPYihXS8KnEOgGQixiwGojg2U6WB73CuM6APEYEMYCg2NAOF+3eqfmpzx0UnM9oQm/R1J6CLlGiAYx+V5JkTYt1GEkoEaPALH2BNKKAKuFxfJcSZYvK7QO20SIeyToD5YuuufYRc3BFXBTQEBA9P1Dhz7R4eZOoxo0aOA4nHsIMtMzICwiHHRNB4vF4gfcwKAgME0TomtUB2dhERw+fBhaXt0SwqOiIP/oUfj6yy+/2bZly+ivv/9+3xUglj/6ES4ZhDc6GtcwhH4tIoYQ4AXFMUgDWcKUA+kBLb0hzKB8Hcr34XVwMnPgj374qvZ/Vwn8dUBYkorfIX/kszIvcybBqhG4fRw8As8aEa2CtUJsBph+vzCC2+AgSPmQOXB2CcGkZwHh+h2TbEXhdW5gQnqLloz44T/TTWhPnFnTQkaCQLZNeknXrZggPca20laHCwM2V2uma5ZQZ2HOj6GO2rVAEzEMzXSv1xJm09BGIbY9WC5rSSHDi6yfrwsr6hwoA/BaaeEHS1Pu2wvDPraF5UG80EQtZnqPQDVHFs83a5DFEqq7cJuLOx1osSegEEcArEC6jAabuad07shjjlunVLcE8HhpkI/rOgfTKC2yHtoDKWCG3F6/AVhFLErKt4ZY0k4n8FAgzAROJ41PFhxWoZuOOe3FaeBP3SIMvP3jSM0GTUAYjITYUvz5aCcQQdCdH7bnEsucNXHXqdHWv+vr8SdpLOnxx2v6pHwmJDT0/tDgEIvPNMHn84HP64XAoEA/EOu6Dk5nsf+vq7QUgoKD/f9W9Q4dyvmmzOd7dOLEiduqGNzOa9IvGYR/DLj6Fg3kGxIoAQF+QdhzrhEIL1pafJIz35bgvpEEEwjsIDBzHwj8fn+4a2F8PFQxo51LiJfP9b8GCPtMBk1qlILbq0GW0w46SpAnkkqV1nsuy7IfwP3leGCWz+DQNSEXfjoYAaVe3a85X3A5Cwif6OdEh79q2B8e5t9NHB/P8Z3F8XK2a6f+fqY6xx/sF234mzsREP6r/k7K4pS+T4zlVCmcPq6Tbf5CVMc1YTaDGL5QtGj4+yeGcZpAKyfgVHmc6bcLnoU/1Q1DEhPjvF5vd58hbEHBYV97pXdrSkqKfyfYrmnT8Gvatx9RLbr6+OCgoBqGYYAjIAAQkfLz8vzuk7DwCFQAHBIS4ven5OTkgKvc9b6rtPSfU2fNUmQsfrkHAkTddNtttxQVFUHhoUM7A6Kj92yqMlGfulYuGYQ3BLS4DYlN1BmLMy8wvZ15GcR8krUouLG3CyAG+AdmAklJxULSBospk/AG97rzWdyD+vSpZ3AeyRgjKWVucnLy0cTExC6apkXPmzdv1vm0cXqdxMREuwbQTlF7zk1J+fpsbfTo0SPSZrPFqL5N0yxljB1ISUn5BW/CxfT/e96TmJjYkjHWxm63J8+YMcPPGti/f///Y4zNadSo0Y6kS8/GuPJB2BAM2jXIh2f7LIYStwNeXXI77DgUDhq/IAvQyXk1BIcezbPh2X6fwA/b28I/V3aAfJf1woH4N0H491xGl3dbYT2ndieU04DzV5wtDk6qisw983w1adKkbkJM3EsOh32wxhgIKb7duSv90c07NivttbJoD48e/VZwSOgYrmkUFBiIuq6T1aZSsBl43W40TBO8Ph9xRExPz/hm797dY1atWbO3soG2cXHB9sjISWEREZ2FlMJZWJjvBei3fv36KjP1f+R8ySC8PuCqW1WQpYYs/mJAOG7Ggc+CErxdkTBIWevUJkv9RwRkmpTHuLyXf17+JSYpv9pZC/bv338SEPUhIh8iljOi0ZKx7iREy+QFC24ZOXKkbrVa2cSJE/3adVJSEtu5c6dSEixNmzb1ng5C6vq+bdtqGpo2RtVJTk6ekJiYyGvXrm156623FMHPyQ32wIED7yEppwDRUSmljkQL7EFBjylq1aTERMvOnTshZdeuSisBS0xMtKpc9pSUFCMpKemk7qTGk5KSQklJSZCbm6s4vWHKlCkn4xqGDRtms1gs4sRvCvRo7NixloiICJGamgp2u52vWLFCPb9/bK1atdIjmjSxfDVrlmvQoEHdhJSJCPDMvHnzcocMGNDeBBipadpTs2fPPpyUlKTt3LlT3WdJSUn5xfOd55f3ygdhUzCIjSqHUZ2+hYJSB8xc3Q6OltqAs4vQXtWGUyI0jy6HMd2WwprdLWDRzw2h3McvPFDr7CCMYXd8NBoYFBctHTH7NycyiVjYuqnNmA27S6LVJ83XiUmWUG/16zTU2gjT+KLo8wd3nKmd2onJ9nJv8Q3EqVrRoty5AMdzbB09J9bUKSCB6yKtcOGInPNZTKG9PqjPmOUWkLK2P/+LCBHBhhJXFiwekXq2NsIHzw4mn1HPgNIjZSnjqqJyzyKo0aNHB6JhPGuxWJ7gjIPXXb4wKDBwzKtvv503cuTIq2pVr17Pa5rlruLSLogwMDo6OrpRo0Y8NDQUPF4PMM79PmKvxwMZ+9Jof+b+UoNgcWRY+Apu4eUHDhww8wsL1y5evNg5YezYd0yvdzgwFgiIP+gOx9A333zzwPmsg8o69evXr56VleX3/d9+++3WvL17bW6bTdjtdq/L5Qres2eP34/fsWNH7fDhw/bw8HDTevgweU0TiyyWOiGMHSliLMg0Tc68Xmmz2VBarUVerzdMkTZbiUqciNYAREt47dpHUlNTZaNGjQL27NlT9uKLL2LyzJm1EdHiJsrPzMz8FTn+hTzLGepeMgivc7TsZmUw0QIsphKEFcuMOINWrAOC+lJXFqUJ152etSyomacTShYgT4NZxgAMUxSBgFv0duVb8OxMcgqEZwCAVvHfy0g0BQAyVGwHCdE6MDi4W3l5+VQAiDZN88eCgoI3oqOjnyAhmhBiDSZl6vzPPnvcP66kJNZ/9+6WRPQKSBlIiCWIuNvlcr0SEBDwMmOsqZRyeXJy8puVQDywf/+xFcGcowXnA1HKbkg0DAAmSClNJHoMAHIJ8c2A/Pw9rqiosQBwD5NyFSB+CZwrf/o3hmHU0zQtgTF2UEqp+qjDOQ8iosnp6emL42NiBkjEoYiYb3D+nE2Idj4h2iBiggbwT8F5BxSiKxGtJcRXbQB2k+gVgdhKEr3HOT+EUt4tAB5CxIZE9DwAhDPG3pg/f/68/omJXyPiESJqDoxNlVJOSUlJuRD3wpUPwgpqHdrxpc0ZgiERvObZfcDnejnVrjPcboLLx8FuEVDm4/4c4wsuZwVhwpA7p2UjYbZz6X3X/2a7Iyfr4fk4FECfQtLzf0VLHnxG1Y9KnBToMy1PMtDHE/pGOxeOPKNZKaDnR9G6pFcrTCvxDLC7ooAM6T4nDLTyR4HwagIYV7L0/vTzebaQPtM6I7F3GMj6JGU2IhhAEEyArxUtuX/yOdpQAry4XdH5DO4KqDN27NjYjh07/l9MvXp9BREUHju25UBa2rgR48Zt+/LLL9/v0KFDP7fbDV6vl3Zu365Ysni9Bg38rpaNGzZAaFgYxDeMB6/XB0pLPrB/v8w7chTiGjWkiMhIWPvDDyW5hw7d+sDYsek/fPfdUqvV2kGqfvILSj3lrvZ9Bgw440bubKKNb9DgB0L8sHbduvOP5OQ868dNxAMcYJ0iDSGAf+/LzJzbOCYmXgD0ZQAHiMglAVQqHDGAnwRiE0bUkAHUIaKNxPnPjGiglHIzIm4VAPdwxnb5WcA4T9YR7zWIPuMA7U2i1oyIUIijGucLdmVmZv+Oy+CSQXiTvcV1JsKTACwWEVS+hSSgaohUHQG1ypfhBJ9BFoEsxhOuJ+FmWsKsrK+CE3x3MomxoAPI0+LZGQfw+ehLS35ZH+wBZ+P69YNwBWDVQMTZQoiHOedrAcArpWxVvXr1LocPH/5MQ7QR4tWSaDBj7B4SogUwprjrb9U0rcmnn35aNHDgwEghxJtE1JgBLASAIcDYapByNyI+R4g/ElETMs3xKQsXfq7mYmD//qMF0QsVm6VXAeAqkP5vRzIgKk4Bu9oEqnVQwa38k5ByJBL9gCojgsiDAB1B0z5DonhCbEVE+4ioJwqxjmlapCAKZYwtl1IqLd9giM2AaCYnMiXnw4BoK9O0p3xS9mVS3swZu15I2R2IRgCiHYm2cca2EmMaIxovAMYgwExJ9JWU0ocAA2x2+3WmaW6QprlFacIVPAg1NIul7Zw5cy4kSO4vAMIVjBHK6+u3NJww21zqy6girI+bfhSY04VrwWoAvw3CWUiQ7Vx6fwf/WEdO1qEoDCsJLk6Ov9VkPbw2GwKI00GaLxcufeA5dS166MwAb6nnSQQ2AVCOLFo0co6/jeN0kQhJSRySkkz1W0gea8FMiC5aPmKFujey58SaPrLfwgTf7lxxr1pcAJDMExMBUlL6CUhM5pCyq+Ib8UtmqpBeU29hQNOAcKvVzsfXCvYdynHbLUc9NgNA+S2bcoCdAlJSRMeOq7TUhmkIU0aakJjCoOkuNaYKRSCJASWp6VKThZCYop/6zB2TVmmpSfkEsIug403sVxSVSas02JlPoMZ5Smk1cqO+qShTnv77pa6D/+b9iZ0TQyLqBD3Hde0RtZgN01xm8/Gx786a4lq3bt2ktm3b9ncWFcGqb1fBx9OmQaOERjDqwQchLj4eNm/cCOFh4ZCTewiCAoPA5/PC/HlzITcnFzp0vAmaN28OzqIip9ftvu2ugQPXjxkxYopE7I8ADsMwtnL09vtg+qeZF/K8cXFxP4EQGRwgG4gCpaap6PZ0DrBKSvm8FEIB7nSd8ww6/uHLAKIySdQHOf8oKDT0m02bNkFcvXqtuaYN2JuRMaFhTMytIGVnjWgWEnlNzt8UAB+glEPDdf0+53Ht6VuJOMTt8YzJycmRcfXr36YxduOezMxHLmT856h7ySC8EVrpPvAEBQWgrvrS7UZ5scv+IDH5uIY8Qp7YkzqQQRmJURbJlnMmTEYS1QGKdZOzjeAG4hpJ2IGI7kbG6p3OuIsakCmxvX5NyfqzaMPHQRigM5NyBzGWK73ed5jVOhykvEYCTKgAw/9jUq4DzgdxTXtdCNGGhDjKNG0SSbnDarPFzJw589jgwYNrG4YxnQGs4br+ljCMt04AoYeI2hDRDESsIaVcumDBAv+JQQMGDHiApHwbEXcCQENTiOeIaLemaWrTrnzJ6rSeQsZYPYZYg4qLB3/6+edFffv2bc05f1pKOZsBxDDOWxPAXillMzVeDlBdIo5HxGwpZX3G2F7TNJFznsEQ60iiWoZhPBMYGBjsdbsfEUS5Gud3c8bGCymfZ1K+ZSJOVRrtgAEDepIQzyHAh0zT3tZ0vVV2TExm9K5d6kN0JwIsk4wN1Yk0AfB/Xq/32pYtW5ZcgK/4ygZhBZY6U8xYCIYg4PzcQVjn+6KqtjVUEdMMfFJcOJPWuUAY4KDpK+9t0e1Pg4CaYMGKFFra7lw84qULBWGJ5lrw8VeA4X4OVFPxhTFOCwqK9G8igozhwFkNazXxmu+IVscA33jUeA3wQSFYYIlz4chlYT2n9CcJXQjxMEMRj8APEspPipaM2l45luMgDB+ClC7iMBOAOUEScWH5SupmAzLEvRxxzrFlI76N6DV9DAiK92likgVYb1OQyg8rZQTtkcEcZa4gnd8BQLUQqIiEOb1o+UOrI3pPe0VKUYdACgAtCAi3M8P6VuHKISWh3aaPQ4u4gQiQS/b5sdKDswOD6jfSmDGSI9Y2ATxMyDVFpfFT/qz80h++8874WvXqva1pGmRmZk5/aNy4BwEgZN26dRMVCG/YsB6mvD8Z0tL2QHFxMYx+aAyMGv0gbNm8GQICAuCzlAWQnZ0NVl2HH1b/ANWiq0NcbBz07tsbTCGceYcP3z7k3nvXzZk+/eHIGjUed5e7qm9ct37u3p1ZE1JWpFwQIUrDuLhvmc/3mOD8dgaQAojjiLGDGuIqYRjPM8N4SVos9xNj61HKeGQsAwGcPp9vp6ZpvSo2Abv3ZWZ+1igmpjUCDNqTmTmhcUxMdxOgj464gEzzqOD8nxLge8Ut4wgMfN7rcj0phFjNOO+SlpHxqFqbDRs2vEqaZlJ6Zmbv8323z6PeRYMw7QiobrqhGRLU4SHGWmjo21sJkOsdV40ChJc0ZFGVZukA5FBGvn4HyrYv7Hcat7da65ACDGJtNwmpfcoQo5WlrrIwTWnI9BJjZS9hazhT7jcO7N//U0GkmaY5jnPudxFwovcEouKt/5Ah/gul/AA4H14R5fciACjt75DNZvuXFGIfAdSfO3duQffu3cNsNtsLuq7fSVJ+KQC6Msa+YUKsJ4DXQcrlwPkxwzQnLly40O/aGNS//3jG+T2mlI8JIR7jiNnA2BQhxN85YpAhxF5N07488TxPw/H+9jDEzBObxCgicgDiPsbYTyRlXxAiCxmLqrDiFQqi+X7NnYhxxGPI+fsgZScJUEtK+ZTO2CBllRFEq60WS19AHGmaZhciaoqc7wGfby9yfowxNl5DHO4T4gMJsJ8jegmxrdvtbh8YEJBGAKoPSUQTGWMDhBAjLBbLM8pnfB5r6coFYQWSgTr6ma7qRR6DLdm1YGduBPjEpRNtqIUebAVoXS8XGtc6DN/sbAjpBUEXxqR1HiAMHvMhsupPAJrfgeQ9GceOJmGX0iXDf/RP7vlowlKONDnP1JlttfC5tjPGkwnkaIaw122ad9t121uEPEaA50HdoOcIeXOBchKCvB5Ra0ZIT3BubVJhzP+78LgWIoPDgDCcSXz32LIRT50KwgjyXQa8iSDhQeURJvJpwAYLzoPQNKcR8r8VLRk+OaLvzDkgzBuk4RkC9sBHyPRdByRNRK0WSPONCnKRm5WBgQiSGeAgAqGbhvdma2D4Uml4WwswX+GSagJqgxnRKEkiGBjSfXT5AAAgAElEQVT/O0kxCYl5kLGxJLEfYxQrgMUxJrIq2LXGkYQ6oswXX/rvMX/KvOItGzePTWjS+F2VcvTjmtUzb7jppvsBILQShBfMT4Z33voXeDwecDqd0LN3b3j2+echOysLgkNCwGK1wEcfTobUVavgcO5haNe+HTRr1gzuvvde2J+Z6dy9c+ft944Yse7w4cNjoqKikjzl5RFzZ82as3716kemzp179Dw+KCerNIyJWecxzduzs7NLWsTGRngYewmlPIiI/yYhXrIUFiZ6AgPrMZvtTRJiKzCWjkTKjOcRnB9iPt8TadnZveLr12/LEQfv2b9/XHxMzB1cyut1KT9yWyw2JsQbXinH6gATGOfz/eeyEq2Qyn8HMA00LQeF6EdSlu/Lynr3Qsb/R2nCtCawmqHBRCS6Coke1tqVr6zsa6PjqgcqMiH/zpBFVWrCCoRdZA64tqzhAvRblH5dFBjLnwJnE2BiBUOdftKUzQBIwhcYWtoLz5y2hP3vuqunMtcmf/aZ3xLmD7zaurUrWSw1LJx/S0T3CMPwVGiePuT8B+Hz1Wa6XupyuX5y2GzKnPzuiYhmpVXHENEQJCJg7AhjLJ0xttFU9LlE9ZTGW1RUlPzVV1/5z6MdNGiQ0qpbOEtKZgUEBLRijLUwTXM5Y6wuA7iDAfg0zpdqdvsuj8dzh5Tyxgq/8H7O+UrT622IjLVFBYhSbpSaFsuI1GlEB4UQh3Vd/yYhIWHt1q1bb+a63pkBmBVj+FggRnOiUAD4jnMeCVL2Vi51BhDCdT1ZCFEqhOjDpGyEjH1XYQFII6JrS0pK5oUHBzcyhFDuIBvnXPm3v+l3112PI+eLpVS0++wWzvnXpmGsRsY6zJ8/P+081tyVC8L+iEHgMOG2VdC37QZ4c0UXWLDhGkAmzpmSdC7BqUXOiMMbA5fADQk74aHpQ2Fzds1z3fbL6+cCYWWOLuFdwkPKoyTabgEhxzCGzQWnu4sXjlAfnBMgTEMAtekEvteKFo9+Wv2szNG+Mu9TIOFvEtlwicZBTeBqBHiJrPAWePkn6iQdrsFQYcLfEGUjkvgmoPxYEn5cbA0ZGyZLupHAeYRyJgOZA1IbTQRDmC7ypIFzGcNdhc6cIZVHIZ4wR08BwHxCfB+ZLABCJFm6BjDoTibobZD4WOHy+6eG3zm1IggM2oIph5AOj6Ee2Esapc8LqSXrUg4GDZ8mgoeKLMFTQ8ySh7nE10mKXsjwdWWAII63OkOxMKxI7hYCvmEAV6mgCQBzBiAUA3FllnzLS563HV4LmRbWH1GOJWANdFOrmf8npbnctH79mGYtrpqoWzT44bvvZ97UqdN9ABC8cf3691q1aTNwzqxZ8I/XXweP16t8w9D9jjv8IKx8v5HVoiArKwumfPAB5B46BAdzcuDe4cNBBW51uqUzHD16xJmRlnbrPfffv+HAgQNja9eu/UK5yxUxZ9asORsvAoQbxcXdJwBmp6ene1tERwf4HA6lgThB1zO5YXQq3r//s1wAd0JsbDtTykCQskAIYTJNa8w4jybEDenp6euuatiwlluIFmkZGSvr16+fYEHsrgJhTCH26xZLjT379i2MrVOnqUXX6ykQ93G+1SpEAy8qohnkSlvzmOb3OTk5v2fqyyVowlGB4ClvYJpQ3VsG2wI7u05ubi4WhNU7TxsDnxOETzEEe6U27OfEF7SJl5fdgDfDqUePnvwWqchlFVkM8J8oahUs17BhQ5wyZYqZmJioBwQEsPpZWWZSaqpM6tiR7YyKIpUapyKnVZ1TUxxbtWqltW/fnkVERKgIZtWPVBHEubm5lpo1a/qS/G6n/yjrI0eO5JVRy6qeCrBLTU0VHTt2tEZFRamoZ3/EsRpTUFCQpVWrVmZSUpJqm69fv57n5eXJTZs2mf37978LTFP5dmc0bNp0Y1JSknomf35ljx497KWlpapdFc2NJ6Kp1YYGk5KS9NzcXCoqKlJ9qbFJ9Vxut9sSGxvrj/4+MUb/uEf26GFX6u2yZcvUuPx1p0yZ4t8cqefds2fPzSTlALfHM2Hp0qWl5wEKVy4Iq4cXkkG72EPQolYBfLe3Luw6Egb6RaYmnS5MlfrUo8V+CLG74YudMeAstx73O59vORcIAxwEAwYzjT4ljqFkyv2MYRfJYKBz0QgV+OCPSAzfVKMzWmxfCq/vR91+6Nb8lBdcwT1nxzLmmc+Q1xNCDGRglhOwbxmJJxhap0mO04hECzTZvcThIUCZQCTeRWTTAOHNokUjnwzp/VEXELCQAD7jHPYh4T3SxERNF26TcDYAZkfWKR+cPnGcP3Wh0idMgBstkh7KWzri5MclvNe0+0DKN5Fpfzu2+N4Z4XdOmQuAbcGkIaDDM4IwxrTQQFfKyK2hPSe/wLjlBQSz77FFIxaG9frowYrTm94GQcMqaMyeV+5QYNhNRW2H3/lRFiBukhJaEEA1jcE/JKdjKJndBGMXSmky0t4EgkJACCPApgE8ovqhRX3+jJqw/vFHHz0dFBScdOTIYTiUnZOdtm/v6u3bdhz7x9v/ur5nr17XfLlyJSxeuBB2797tJ+G4f8QIGDB4MOzesRNU8JXTWQRHDh+G4KBg+PCD9yH74EGIi4uDRx9/AvIK8l2fzVswd8eOLUaDBg3at7z66ibVq1fXt/388+dpB/ZNmD9/0fns6k9d/acH26nUEaV0VB5Idkpu+i9eGl6zZk1Lbm6uAs1T6/jvi4uLs6Snp8uOFR/m1OPX/R/TEy2c+gKq/tQH7lSQON+381z1LhqE/YB5wit2up/2UkBYbA56lUyYwJgKHD8+fBUlLQStPegq69TgzCCMiYmJJwOv8/PzsWPHjgo0Ly5/8xSpqYj4yMhIbdasWX6t948qCrizsrK0wsJCfypVSkpK2aBBg4IrgsHEBQZI/S5DHDp0aADnXKg0q/Ns8MoG4fMUwv+m2m+C8NSDDDBHAkzVmDZZSPfDjHgUMO1pIeVT3LB9qPygauCOW2fVsNi8qYyzeBLmBgn8Z0TZhmnWa6TXs4HlObrIGqXXgMRvGcCjYPimgs3xMQFritIcLoiPYRwaCp94hnN6HxAPCE0fpZnGEAn4KAG8xJFZieEQQtlPM3zlglvmIMCB4JCcwVkzkvyLLaTPlM4M2BQizOdA76OAAkloIzJ/As5vAKL3JcEHiGIlMv1tIAoGMu5Brj8jBYUITveWLhqZFtJjWlfkMBNJfomS3pDAXiROdzCS1wLyj4FkDWWeFCSVOfojAvGalBDPEAehxPG6qX1p6mY8MCFN4KM5QTdirAtI8zEE7E6SOjqX5VYwkV36h+a/tXCaxcc3bn711Un16tTp4S5320NCQyEysppn+/atntWrf3CMHjPGMmb8eFi6aDFMmjgRcg7lgCLrGDhoEPTtexek79sHhmnA1ddcA5pFh09nzoLvv/8eDmRlwTPPPQdDhw2Dr7/6CubMnCU456Xh4eFaUIDD0bhpM7bi8+VSGMZWKcTjuQsXpqYeB7Vzlri4uNq6lHaTcxHsch3ZlJtbnpCQEMENI0zdvDMjY78C0FatWjmKi4s1TdOUxlVyghQEY2NjozIyMgrj69ata9F15dPzbEtPV+lyrGHDhuFpaWkFiQD857i48CHp6ccWxMU1KJeSWbzeQrBaI9xCGEG6zqRpuux2Owoiq72s7OjanBxfXFxcQO3atctVjmjDhg1Dw6T0rU9Pv5CI1gsCYUqubS+NKg5wBIprhcBDlmzXTlSnfZ9WLhaEVxFoHTYErQIG7fH4xuM4CHMAQ8iZut01Apv9mpWrV69eoTarVUUmC0kqLgP4qYFT55zks1To06dPPcbYu4yxw3l5eX9LTU09X0C64C4HDBjQocIcfQcjWjw3JWVt7969IyyMPYeMrZ2XknLcYnh5l78OCPtpJ/27wwvQVs8yeWqnKQQHziuOKLgQ7ffU9n4bhLcxYodM9L7CUZ8DAHkAmIVEN5HEHQKtD5QuHXqcYEEd7BBSq10Ff1QSAjYnAjsClQLKjWBqbxQtv2912J0fdZAkFjIBL2iO8JnCLHlPEjbhpm+MZJb7iFMTDUU/YcDNEvkTHKQdgPkE0jIfh0lWYEqT7WmQNoxTuZtzXZmdD0Z43CPTVx7XhAN7T7+JA73GpLxanRLpDxpnml2SmUQgZ3Piz0qCTkByO3KMA0InEzBOcHpMue+JfGNLlj6UrqKiw+6c/gSBHExAnAFXxLqzipcMfy201/T1SLIlIdsCJKOlpGyp4UjdsLik5nmDE7tOIuQhICND/h00ikXCR4jBPr/WYcJVxPBbpyVk8K8izS/jF/Xqpk3vCg4OntO4SWPLTTd3otjYONy+5efvU7/+dur3a1fXfee994bcfMstCc889RQsXbzYD7YqMEuph926d4fOXbr6KSrT09OhrKxUmcwgOro6LF+2FNq2bQtPPP0MbNyw3vfRlMnTCvLyvx738MM9oqKiEj1uT+DyZUuFMAXLyT7w/La0tLd37dpVdj6iimvQYKXOmEot8TAAr4dokkXTVC5qXkV0tHQbxiRlIk6Ii7uVAGqp81MQsXDvvn3/aFe7tr3Qbv+XKeULOsBMhvi9IDKFpu3RysrWkM32/N6MjPFxcXFR3DBeNTXtHQQYD1Ju0TjfB0RdJFECQ/wOAAqQMZW/WgxEOabLtVgPDOxpAKSqDCYmxNMqLWdPRsZH5/NcJ+pcGAj/bKsvfPqzUspenOMHzGRvYfuSwvMF4ZJy6ttObD5u/TqtlK2rFm2Vrke5BR8CwJOmaD8IWwBEOQzjB0tnnwn0VTCVw+H4SOXwAkBdAFhqmuYCXdcPG4bhtlgsYVarVfljb5CGQVYpf3CaZpnD4eiCiMVEFM7c7jVOw3AGWK03cE0LN4m2a5p2AwJMIYBJKgDKarU2NE2zBRHtnD9//k+JiYl1GVFTnfNcE9EmhAgDTRMoBFlMs9DLeYymaWlBQUG7S0pKrgIAxaGfsW3bto39+vUz09LSrq4YZzNE3MI5jzJNswdxnpIyd+6a/nfdNR45v5YAJs6fP3+d8jv7fL5QRhRk1bS9Pfr23d2v3y+zJy5g3v+Iqlc+CKsPkQLgemFu8BgaHHXpwC8WOE9MgSkZtKxZBJkFQeAyFFHHRQD7bzBmBd0xtQfTyVW86FBqaO+6HaSQ9pJysTbUrnck1A4VLx266VeUkb0WhwRDfjvkPAgEHZOleVtK//1UoapXPTE5qkwU36Ry30qLcjODQmq2QeQhQaXahtJAEaeCe0pyjG+hx2EK/LluQ47UjJmQWxQZsxFmfOcL7V2nuSStJnPKtVpwnjB4+HVcY2WFTQ+ur2S4Cuw9sxoTvmvAAqEqjFuJiiTXOefbij67Z3tY4uQ6JLClMPQ0YBCFqBL63RvIqzUFTloZlvwES5847kNJTObBHuc1XGfxwgfpJfbg7erow/CeU7YQMgsQvmIy02Upsf107Nt7lIuGwm+fHSTs3jbM9EWDgK1F1x7dA6k3QVhIelciLPNKPcPKzTYmGHvLloza/Uv5/RHv1u/X5t0DB7bIzT349o03dbr5kcceB6vNqrTeA4s+WzRh1vxPv926deukFi1aDFq4YAFk7NsH117bBg7lHoJDOTlgGia0a98eylwuKC52gsPugGuvawu169SBj6dOhejoaOjes6fKJS5MS0/v+uXChcag++57/foOHToLw9CVj3nP7j0mctZlweLFZyVdOf1p42JjV3u83p45OTnFcfXrP65zvsckGqTOlDaJvPv371+t5q1RXNxdSFRfAjQ1iTQk+r5OvXofHzl4cLFXyvs0gL/v279/dGxsbE1G9BpHfEsCPJGWkdGvSf361U1Nm1kBEC8wzu+rSIx9IS0nJzeuTp0YTdcf3pOZOT4hJiZWIj6FRBsIsYlFypdNxoYKxr5R/nQUIqni2M+v00JC/gnnT815YSC8MShSIg0wTerBpTlJa+ddeqbVcSZN2CY52NsUP1XvpYKj3EaWSs+tAIGoQQQK6KACNoH+Y4b2A7CKRBLimOEqb+m4Gc5KuJOYmGjRGHteAvQ9evRo86uvvlr5SL+ucB8FAWO7pZTvVcR3vQCIkSjlZmaxvCJNc6+QcgsyVgukTAHGkivydecQ0VfI1RGmUJOkfIQxpo5a/UZK6ecvICK1YVeUj0Eq5xYRVZ7vYUk0TAJko5oPgEPAWH0p5UYAeFpnrJNQ14lYRc7uyyjlMQbwd0CsA4jzGUAaAtwq1b+J6hpS9kPEIJByhyB6x6Jpj0gpWwJikCTazBh7+DwDpn6/F/i3W7ryQdgUHJrXKoAJ3b6CUrcd3vmqI2Tknzg16SLEbJgcOiVkw5O9FsF3O6+CyaltL9wf7H9LNHDwQkeO/6CC00uSWvcqtOx4vqy/qH+f+vuZBq/04RcRkirvPaVOUsW9J4MVTm3zVxzMKmf3tDZOr3M23uYT/Z86tP+MpeI5FNWcCpg46eo77flOvfHXzxLec+oWQNIkanc4Fx+oIF843aRcec/JoIxTOK0r5XfqtYtYAP+DW/bt22cdMWxY83uGDXt88N13J7pcLhVgRet+/DFFSP56xy4dJzSKjx+iyDqEkCClCfl5BeCw2yE9fR8EOALg6NGj/v+PiY2B6jVr+qOllbYsTBOUeXv79u3OI3l57Q9lZT0UH99w1IgHH9RCgoNg0ruTNu3avm2StGjJF+Lfaxgb+71EvCM9Pb0koX79W0HXm6soUyJapCgS92VmLlY+4oT4+L5AVE+RPBDRFCIaSgA/ccQ+PqIHKig6k/ZlZDyotONjuv5PRrRUkS2kZWQM9IMwwLS0rKw7GtavfzdyXlez2SaR2x1oIj6WlpExtllcXKyP6CUhZYYmpc0SHPyqz+VSebWZppQdEbEVAmQzKWfv2b/fn796HuWCQLhwY1iIK7rIVzs7MAgKytx4J5wxYOdMIMx9DKJGFCyrOdTZBhhFAB2HYQJi3OI/UJWRijU9TQ9gOoH0wXj2c9kHOOqM6Un+x1TR0BWWkaQKLTVx/vz5jRXFo8fjWSOlzKsAzac45xEkhAp0jALEaJ9hdLFaLNukaT7ONK0FALSQRCod7AsU4lMOME8y5jClfN/C+X1eIRI1xqpJgPFMymcIsS5yPhuIXiOAIYhYvyJ+7DnTMN7VOL+DEPMBUfXfSwC8pSHWYUT9/dYMgE/8QC5EbaaCTHW9BIRo62faQtwgGWsNUv5oCPGVzvmHADCvworSSSJmV6RgqXzjzpzzx+bNm3fKwTjnMdt/bJUrH4R9JofWdfPhke5fQ2FpALz95U2QURBy0dzRPsGgS6N8GN9tGfyU1hjeT70GityWKu7oP3ah+luP6DV5s5ScgxQ9ipaP+j0ZkP4Lo7/0Ltb+sGZcQX7+O8uWL4HMjP0QEhH+3p6tW9959KmnXjx44MCgkLAwf1S0ECYU5B8DKUzofddd8F1qKpSVlsH1N1wPWVn7ISg4BMLCwmDH9u1Qs2ZNiI2LgwP79zvdLteNe9PSbtiybdvL1aKqhXft2gVKi4rmFbnd45OSkvIu5AniYmN/snJ+v88wQgBxLCN6ViK+rDH2muHzeWtnZ+9V/uVGcXGJQFRfsSnZdP3vrtJSk1utLwFihGazjRA+37sWxCc9QnSVRI0DS0recAcHT64g9ngUNa2hMIwuOufvCqLqyFhPNM2Fpq4f5FI+uzcz84GEmJiGFRSKE6TH8yFYLN2R82wQIhiJuGJa4py/4xPieo5YIy0z059dcB7lgkD4PNrzVzkbCFd/MP+L6oOc1zELhJ6MYT6xlT01L9i/VVcc0oxAGDSdh7j+hglnBvzKMZ0A4RellInJyckJCoTdbvcqAJh19OjR6dUiI+dLgAKmyDAAJhDRLZqmbZBSduaINxLRXUXFxd2DgoIe0hQIIroM03xPY2wWIfZBokeAsWCfzzfEYrG8BgCKUGMqSHl/8oIFNw4YMGAgED2OUj4oGRtJRMeIaFkFzeRDcJxF7WpEVHwErRmAYt9S7F/RpsXyRLkQpUFS3gJC3ANEmwTi9Yi4QtO05YZhzMLj2vFtxNhKKWUmAxjLEV/6NDlZ5ZZfLuXKB2HFahVk80Gg1QApGZS4LeAW7ILYrvyx7oodC8n/NyLACxZm+m0+BWXW35m28nJZG5ffOEJ6TmutwoLCyg/uyEo9HhD2VyjfLPkmeu6CWaP2paePMoVZMyGhESQ0bLg8bfPuB6cunOP54vPP39uxfXv/yKgoKHeXg+kzoNzl8puge9x5J6z98UcIDQ2Dq69uCUuXLAGbzQYWqxX2Z2RAcXEJtG7TBqKjqzk1zm/bsmPHTw3q1Xv1+1WrRqenpweZQpTExsT8EF+79sPP/eMf532IQ+OGDe8WPp9XEPmYxbJ/3759W5s1btzZ9HqD1Zx5pPw8KyvLE6sc3KYZZAUINV2ujXsLCspia9eOtdjtjQpLSlLDAgOHkJTHKggdXKVu9+a8vLyCRjExV5vH2ZE8JpHK99S50niEcFodjhUiL8/K7faWuw4e/KFu3bphDoulxZ709DV169ata9P1RobXe4gxplsQafeBAz/Xr18/WgOoXxtgS2pW1vmsq4sCYdcPjlYQAIcDrinPPdO6PRsIRz+YvzJ6oLOdpkPo6TzRJw9uOBEibprSB4Sva7XK3sE68Cu/8+n9Kr/4wIEDnycpe81PTr567Nix1qNHj37JGJuh4hCKnU614WlHiAUgZXXkvCcQ/Sg576YTXS+O52G/Cpy/jkQmMbbW8Pk+0TmfSehn84rniNMqTMsqz7jINM1XdcYiTKIhKSkpXQYMGNCfhHi04tp4ABhORPlEtBwAHqigvkwnoq4q5AQRq1cwZ32smLSEEK9wxmqTaS4SiGmc804AMAOkjCWA+5ExBxGtJyLFU/1SxSlIK6SU+xFRgfzrKSkpyhVyuZQrH4QrJa3As/I8YfVbnRC3359b6LYcN/qeqKjYtRTYVuY8+OkpJUJMRJn/tKRSr+I6Bz8L10UdYVg5oKpTlC6Xl+CyH8fQgQM7HT5yZFJ0tej4u4cN49dc0xL27U37pP2NNyqyjrAVy5ZN3LVjR//wqChQJmkFwoqww+NxQ0xsLISGhEKdunVh7Zo1sHXLFqgfEwPl5S4/oYfValWnyEC9evWcUZGRt/fs29dP1hEYGJi0fdu2iORP55Vu3rwpsHXrNsPffPetOYh4JualM8lQvUIqTUhFAZ+aalT5ap2aBnOmFKOTb8qJf1SmNlXeV9l+ZbS2ejH9famo6ZRfsktVpkv5zben5sSeNjbV1fkEeFwQCLtWO2padD0BUTxOiN96fDQj8FDZsdODpc6qCY8+8mX1ISXXMQuGnEzyUgZpP2EB+AipXJSDIC/7yRICL4Mo3XAWhqwzrvXK4wxTUlI2Kc14+/btzSwWy9G5c+ceVccNBtntzRXxCRhGWKnHs8Nqtbb0+XzbHYihJES4PTJyr9vtbi6ltJaVlW0zDAMjIyPjjxw5siUqSpFXQQPGWIzb7c5cunRp5pA+faLdphn12dKl2xITE6M457UVpSR5PNFSCKPY6y202Wy1bDZbvmmaEcokrkBcCHEsJSUlK7Fnz1gtIKABImbY7Xan0+msERoaejjX4XBF5uc3F1KGOsvKdqxYsSKvb9++zRhjx+x2u6e0tLSGx+PJXrly5YVEwv/R34e/DghXSlIdtlA9UMDDt38FJBnMXNMe9uUrtivyB3BZGfr/Eh6PfLYwBm0bHIZRnb+GxRvawvLtceAxFFBf4tycBYSTE5N5KqTa3095/9QoVJXPF1xxLJg6meR8PhK/NTg2cuDAcLemsYMHYwtTU3+RPH+JD/XH3Z6YmBgY4g0JYMEeZpoW3Lpva36MJUarHlpdTlw5UZ1a4pfL8OHDg+rWrauS7C/kJJM/buC/Q8v/+vvrzXPzjj7StHnTG3v3v6t+UEAgrl6zZuZNHY8zZp0JhN3ucggKCvKfGexxe6DLrV0hLS3NnyfsLneDOiu4rKwMut56q59JS2PMGRoa6gfhgwcPjq1Ro8YLZSUlEfNmf7pqzdo1jcPCwvq++/77x5nazlFqtmrlCC4ubrM7Pf272JiYOGaauiUwMJ2Xl7fzEjmYrsuKlKdyjnjEYMyZnp6e37hx43oWIUyfEGHIebRBdGzfvn3bWsTF1fRyrgu3284tlnjgfI9mmsJrmsHpBw5sblq7drhX11un79//dVxcXIxiOlLBFFYhMnccOLD7XGO9yOsXBMK0Aqwi0vEmAXuAMdgmiZ7QPnf9+/RjBs8EwrrJIGJgwSfRIwqrc00GqoMeRDGPMLycgReFWYIF5emWfSWpgWHO7VYzUrJxcWXbLsh1cIY863MdqHLqpqZy43LqRgoVaUePHj3oxDF/0LRpU1LHDE6ePNk88Q07tY+ztVe58QKVz6zymBWRx2lzdra889NzzNVt53qui1wOl3TbXxOEwx0Cnu+zCOpFFMErS7rDT/tr+bXayEA33N48Ew4WBcH6/TXA7dPBEBo8dPNaGHTjd/DBl7fC0p+bgMdkfxgIDx80PEZI42lrsP2RKVOm+I9gUxGMVt36d0eg47XK3y5m2tVJJzryAQCsCVM7aEkHiMx/z5w799QzaS+m6fO+Z/DgwcFEFI2IRy8kmX7Y3UPGg2BNGTJDRUq6fOXPOzTHjciFCzQttTI5ftiQIU+T5F+WG+VbKg+8P+/BXaYVlcnwbyNHtu7YpUtS59tu6+ZwOGDt6jUzbzgHCFdos3A0Lw90TYOBgwfDt99+C4cOHoSs/fv97Fn16zeA5lc1h/DwCKUNO626fnvfAQNOgnB5WVnErBkzvli6dOnn3sLC2albtvgPNT9XUUFUeVbrW0T0tUbUQxLNqKCwXO/QtJ4SsTdjLB+EWI26Xk8KsXlfZua/G8fFPYgAJRJRnaZzVBC1lYgTKrimb2KMRRmGof5+IoRwWzi/Vql4P/IAABZQSURBVEjZXnL+IpOyHyB2RE3rC17vY4S4FhElqEAvgKVp+/dvONd4L+L6hYHw+qAIH5qdGWEsIsvghN9g29JfEcacMU8YOHis3qENXj20LOy6IhNagLm1WUJHb44+jtwYJohFIJN1rVyzqONZvWC+f6ys9qPdYKU/dfBSSmJioh2l7OU/gI4x9Jpm+qJFi9QpS79ZhgwZUsP3/+1deXwV1fU/59yZyXtZWEI+7AIhLCourAq4YdVaRBbrLzE7uGFtFUX9tdbaurRWW22Le1GUkNXwBFEU0FqNRZSqKMomZEUwQEIgQJL33szce365T8IvImJQ2qZx5q/kzcxdvvfeOXPPnPP9hkJXKoAPhBDxqJMVDeNTx3EmBoPBR9rIJPWlOpKTk8cBwHDLspYWFBS0SV71m9rZTs5//4ywfj3Sog59uu6B2CgJW/d0jnwnlhJhTP+98NjVc+H9siFw/9KLYce+mMgGKzGhHmJ9YdhV3yUShKV5qb/z8TU74enp00ch8XvA8ExOQe5MXY8OlpC2XCUsMSknJ6dNRPqaTm3v3mCvQCBPT1il3T6xlu8XklUvRbjYVOQyci/lYFnuwlydrvEvO+6eMMHY1bt33HubNzeMGjWqc7ghfDJauKWtfdENuzIz7UVmY6NU8I5AIauqq14b2Lefzj2ui7aD858IBCKeg6ysrOXE9GTi9sRld/+X7PLbCDx+/OHHN5508okPm1EWrF717oJxZ4/XO+H4V156+dFNG9enxCckHHJH651wxAjv2hVxOU+85BJ4e+XbsG3bZ6CkiqQr1dbuhtFjxkB8t3iI69RpX1xMzMQfp6S8W6O5o3v2vDvY2NTtufyC3A/+/s4vngi0bd619OW0pKTuYYDFkvnJzhUVC9dAJEKXhg4efIN03aqyyspXhg4adCMCrP20rOytE5OSrtUqSkB0qqtUkHRuqGHcyK57ERF1UVLqh3mTD7HAVipbaek4xFOZaCsDDEKligBxRGl5udZ71epLZyohrq6oqNAYHe/j2IzwerBAJ+5oF3m/+BiI3RM6EnnG15J1uO4VVcEhi1IOcke/CROMqKj6Ip+BUxnBUMCH3GOs2aJdvqopFF9wPpR8I7FKWlpaDyLqVlBQsOnC5ORO3YgGFBcXf6wbm5qaegIyVyilNiJio2TuZBjG7KKior/p+0zm3kEpN2i1oZkzZ2rSlcF2VNR2v+t2VuHwb9kw3mxOOfuBVhZvVlCa25yOdF1DU9PVPp/PtSxrKDPvLyws3Jqdnd0tHA53s5RySL9pFReX6/qzk5P7NIbDvXr377+upqbmIs0NTkR/dV23xjTNftHR0TvmzZt3TJzmx3siHIfyvn9GuAU0KSnyXVcTbuhdsHZBn9S9EcYkbYZ9TZ1hZWk/qA+akXOa/vKLwCwF+m3zuBxfY4SzU7NHMPFcBDgghHp1fl7BH7URViH1phVrTdOT7uqrrz5FhsMTgbnkkqlTP1z+4ssTWTll8wsLN8/MuPJ0h2AAMJQrdh9l5FeFab6gbLtXM1PJXWQY0wYMGKCltpi/EHnU3WEtRWaCmAKKqnOKcpZck3FNX1vYo1Apg5iMz2nny6/lvdaYlZXV3VBqokJlN4XdpX5/9yhwDgwRKLozOUhaX1OIPsx0NgOuyi3MfS87NTudDJ7MQGuQ8S2ly3SpMieQs3NGRsYYVnSuFPxJXV3dPzTVnXB4jKSIBJmicHj5/ECg9sqMjCUgeP783EKdY/mF6zkz+9faCDfawVxNV6d/m56VtZQVzv3s889WlJR880PouIzlv6mQ22666Yau3RLmCBJQV1sz78GH58zSCkI58555rLysNDVpyBDQ6Uv6m3CLEa6pqYl8H86aPh3e/PsbUFFZEaGq3F1TGwml/fzz7RHCDk2Usbu2dtIv7rxz9Z233j67c/eus+1guGfp5k8X1uyovm1ZSUmbXv5aQzE0KemVsJQZVVVVh3bQJw4Zcos2wqUVFS8MSUr6GSFu/bSsbOmQgQNnI/N2FGKkPs9EP4pGvC7IfEGzgHp00LYXm0Q/RMM4Ryi1AZXaRMz7Gixrn8X8e7DtgmaPyISyiopbtedgWFLSDxzmqaWVlRqj430ckxE+WuX2muhRJoutOPrA7mNhzFoJJ/eLijZfBkIdoHbo45j+CO8qVQsoLzqjccMnOqTlaPVnZGSc7DqO1smdKBAnN6f3jF+0aFHkxSUrObmfK8RWV8qfKqVWG4ZRzMzLhRDPuK77mEDUvCsfxtr2XQ2WdU+zkMFwllIrDz3erK+rmbheIoBzDhrhQpByZth1dRT19YiohSMqhGk+rMk6EPF+UOoAI9bZzHf5AaxmqbTfIYB+SchnRD3/Rtu2XWQYxlhmTtXeNNd1/7R48eJ/6SbieE+ew8r7/hrhw4HVM9VnSHBcI8Iv7SoA2ZIO+68YhaMYYUXqPpR4Kxhc3Mx48Vt/bOyS0P7QP8hHl9kH7DhhiUeI4HVEONN17PusqKjejuRZtmvfYpH1Z0PovEiKAoQcJP6jtO23DSFGSBYj84ryZmky9J49e3YXQnTx+Xw7IRiMc8C4gUCRJrpChE1E8JEt+SFC1As5Dhg+ShwS+mvlp+YsyTiIDJTEtIV8RokMOzejfqNhXsWIexi0u1mcpPnjHRkuEGbURah4AgqxGBiqbNc+SbJ8KcZnDmMHL2firaxgNAIWyejQ29BoPYFAmuVqAKJakVNQ8MT0zIw8YDyJtbShAtfwWdnoyGsVQ/33wQhrlqGxo0c/0L17jzSdC9xwYP+6nZ9vv+V3Dz30+i9n33pf5daqOy6dNhX21ddHCDpa74S3b9sOU6ZOgS1bSsF1XTjnvPOgvKwskp607OWlMGXqVNi8efNruc8+e1352rW7f/OnvyyKiYs9X5DAur17GpRjn3XbHXd8sZc7hmPwwIEBR6lrWxvhoYMG3ey6blV5VdWLgwYNOlkodT8grpTM4zkUmmX4/deC686PuKqVmqKIVoNS3QgxSWmVJebuyLyehFi3ubz8ncTExO5E9ACGQr8mn+9mZnYRoEkxd+Jw+OHy6uptx9Dktl76nYww651xOO6HLqvx6MJwQbgExjQUrok7LUsqvEdQ21SU/hk17GI2xHMCqUtrS2sCgs32SquxccoI+P8XoCN1TrucBeJGRrwPta6zUi8/9/zzEblUvRMmnWMrpWYeq0WAcQxwPwFocpWxze5hnet9M0l5lwSYDUR7EPERIcSnUspFAuBpRjwFNK0IwHIiuhmV+qXL/BS47iJFNEwgNpBhvNasdPVzqZTOAz6fmTcKPX6InckwHnEcp5aIzteG2wS4RzHH2UpdJogmA2LOwoUL25pa1tbx/Xde5xnh1mhHog0Pfrr/zoFX3zSMRzHCQPL+3MKCidMzpl8EoB53WKaiwkdBQAoRXQwKbiLGtzTVH6Nc6o+JeSrYGLxTAWRbTI/ML1wwJz09fZABxpOm30zptHF/sHZAVCoKHJuXn3fdjBkzuri2e51gyBCCltmgigRQESK/oZgTicVnmo1GunI6mHCDCTTDBR5JiuYodB9AgH0gKUYhVyHgGwx8kWHgyv4DBwZqNmyIroVYf7ThXAiIKcjiCUWqh0k4wIxRT+3fL3sT0CUGG4tBuTeDhasaQ6FCv+k/HwGnGgQrbDc8xQL4a0iIYSaKUxyWvzcR56GC9xiNt5RQbm5u7trszMw7DTRqD4Qa81t2wtmZ2a+w4se3VW97rSPthKdMmjRp5OnD/9Kvf79B0pFO/f56rigv//2Tzzxz79kjR45qcuQjt99x+/i6ujpwDqYo+fw+qK6ujnwH7t2rN0ycPBk2btgAGzasjxjq+vp9MOWyqWAYhvvx2rXpDzz44PNnDh8+MS0z8/Ho6GhNY2iHgiHfmjUf/HRBYaFOD2lL+s6hmX/q4MED15WWVrWORk5KSuoupbQPGmbNEZ2EUiZYRNUbKyq2nXDCCb22bdu2W2/ohiYmDg5KWeNzXdFE1CXasrraSpValqUVdZrWrFnTNGrUKLNpz57emyorP+vbt29XnxADHAAOh8Pbd+7cWftNy/Bbnv9ORljXqXfAQhlPUwyPkAfkk+KMpjve851+BRgRrvY2SRnqALTV0af/SiDcgYj+1oaYIkqg8v6Ghvi7juaW1tHQGzdu/CMq9SMG6E+GMfS5556LpFC1NsIEkCiZ12sFQmSeD0QjhBCrEbGzlHKe67pdmnnHb9W7U2b+AzM/pFOKkPk0IBKo1DLQ+doAv4nITTIvIyIhENcpgGqQchIT3YhSzkKlurhC+IiovLi4OKILnZKS8hNmnkQA/2DE85pZ04IGwLDml4EVzQGrt3zLcWwPt/33GOGk9Kdn7XFiHwZH52p3gIMMiBF1X2HM0u5oReqB/ML8i5OTF4rYqJeud6WcCUBKheFSw0cXE8C5oJw7hWkabkgEdzXs2tuta9dfCqQrJcOD+YX5j12TlZVoS5wXdIJTtYGakZk5QUqeYxCkzy8o2KhVTnrFJ2Qr5PNcx/mzMKyHBJrXEzq2JUQwKOXprGhaTsGC67MzM68BpcYLosfYxZ8iyYBA3ABKOQ5ZmvbyMkR8PSc/Z8XMtJkJYSOsc/yiWXIXRFyCwAlImBiWzhN+4e9jK3uyq9wXDBazCaFkQVF+UVZq1pkAfBUKXgGM5ymCJwFgKDGcHbSj74s2DswnxAX9hwxZ2qLyMiMj6yeukoMxJP6Q90JejVYwIckfSglp+cX5H3aAWRLpQvqkSV3B57s3Kjr6Bi3Vqh2M2l0RDoXfcBy+MfBiYFOPbt0uuO322+/csX37Gb169vILIqjfV68FCmB3bS1Ex8SAHbYhMWkgDBk6FPbU7QHTMu3169btXb1q1a9eWrGiUHM5X3F58gt+X9Q0XYlSCogInLBTicg/zA8Eyo4R07ZEox4tPenwCFpd/ZHcq2297hib/7WXD9SOs2bbcMzegZYSnTUxF5OEkczqIgB8xDizacm7UaddLwy610RKkAe7qfWE97GdFmyIf/5IxnQugDkiZsRSQtblHBJviADCoELKSX49uH7J3a2kCg/v1bRp0wZYprlFeyQWLlx4Qct5bYSBuYwApje7ly1XU35KOc1APIOE0LvPdxEgZPp8d4RCobn6mzci9nEc5wHTNLXWuKam1Kxa2kuudZNvNQzjWjccflhJGQuGsQURXyKizkqpy0ylblKINwNRtZRyLzD/LyBWS+ZXtG4wEY1B5lLJfA4y70QhTiWApUXFxT8/XgP7HyhHj9ml2nV/eN3fNQHnuPfllMx5N+1VcXO4gxhhJANQ1X7FCF+ZmTnSlfinvKK88zWIOjLa5/M9iJJ/ErSM/p2ESJAhex6D0u7ZeiFwq+1yAiDcSkw/R1C3O0iPRjnBj5VhzAUyVqESr1gNdZ85XbpcJ5W6GNlYBiBDivBcYlVpK/WYJYz7WHEDA64VxJ87LJQgTs/Ny706OzPzOgScsH6TP/vUoU13A2JvJbAEEbe7IVcYZExEVH/LKcxblp2efQaASmfmKmI6hQWWGAw7HSUzyKQPEESlK93hhmUEOOiejQTnNbuZPmSE8Yrl2wbRSpvhekMZc0IcOslHxtmWE32vYzU+K5mrkeh9HW3Zze9/ec9+xy+FfBRQbSE0NkqQ5xiMqiEcvC0QCEQiyzvCceGFF3aOsazrhRDJtus6yGQIIv3B5H3VJP/yUsmr2jhinz594v2WNXHEyJHTxowePWT06NHxH334UcL7//xnlBAC4jrFqbHjxu2Nj++2+523V9VUlJe+Ul1dHbhw0qSqlhebSydOnNMsmn6mUChAALmOE1ZK1bu2/bMVJSV6V+sdAH0BIKo5dqiijXnFX8GM/9a1Mxh7wxAH1OjGxMWObdz1bvRp1zQLnv+aAHsAcCQVx0CKVuD+T2XDJ0tSvpz7fKjMNdYpJzkGBRBJ79APHQhMOgPC5uAl54RKtWrVEV9gUi6/PBWFeAqUuq34+ee1MY0cOpNBKfUzIcTicDj8GSJehYg6UKuEiDK0JvhBGtI3BcAkhXgWMa+y/P43Q6HQj7XAgpSyh2ma2p7o+8YVFxc/m5ycfBoxT2eAPY6Uc6OiovoppQY7jvOa3zTPVER1TU1NG/1+fzpLeSoZxvM6iIuZB0kpPzIQx4EQAxDxgJTy40Ag8MZ/8aTURlg/6//e7o3w+KseG9cQNFII1PEU5/4Pjh2KLkNP/FXJ3ed/KYLxqtTU3mgYlzyTnz+vpXEzk2d2DplNswyfNefAgQNNcX7/uY7kaYKxWjjBRcrwjxWCts/Lz3krNTV1OJExprAw/6m0tLTzLMOYqiS8mleY92ry7GR/3K64syTKHyFpp65aY7N8Q7ufZqSlnQgossAgTecXMJW5x3GdkQuKFizKzs4+Qy+S/Pz8gvT09P4WkU4LOUGQ9SIYUKYVTYQQZc8+++xm7R4cduKJlxJQggJlEmJpXXT0qvgDTVOR6DRAessFtzEcDpcOGzaspmLLpsmE1gUg1VqrU8wi0PmrpnmB4zgrY2NjtULKACHEG2DLycwwHgVarMBvyagHni5+ujQ5OeuEGIOvYJMSHddd43ecF54JBL6RKeg/OPDfpmqtsdtVS/5FRUWZwnWjNGVfbGws+/3+/Zp5qlWh1Ldv36h+PXr0Hj32rAEJ8Z0H79yxoycwGF26JexlUOWr33mnsrq2tiItLa3xcO3YPn369N23b58daxjRTUoZzFwfGxsbs2PHDh0Y853TXr5N59vhPdbBD1fHFY+IMTXFaGDwc4RCKGI1LWnK5WfvW1f5dUFW2jGyxnf6BEk0UAEf2g3r+4lcQTa9Pdr+ZMOR7tfu6E2ffJKLltXk8/lmHa6Dm5ycLAKBQEQHWl+ry9RzRv+9YcMG1Pm/X/e/Dv68W/PQf3FP5O+D8+2QjvHBNEL9e+ScLldf21KfruNg/boMfU2knFZ1R65th3PkWJoUD/BVdrN2txPWQgbJyYEvTbBj6WV7vDYQOKKk1qEJ2brNBxdDS6J660msJ25kcrYIph8+2VsWyheLmjElOSWCY+vf9UOlReD7sEmvF2DrNh267uD9LYvr0GJoWawt7T/CIm1ZNJGF3XoxH1yweiF+qd6W6/T5Vkn7kXI0NkfoT3sc8uPVpja7eVseWC34tDwQ2/jgaks9x6tP3/tytDG9p5nX766vIqFDRI9qaPS9raOkDyviqPdrIpyGhgZn+fLvnlv8vR/E4whAOzTCx7F3XlEeAh4CHgIeAh4C7RgBzwi348HxmuYh4CHgIeAh0LER8Ixwxx5fr3ceAh4CHgIeAu0YAc8It+PB8ZrmIeAh4CHgIdCxEfCMcMceX693HgIeAh4CHgLtGAHPCLfjwfGa5iHgIeAh4CHQsRHwjHDHHl+vdx4CHgIeAh4C7RgBzwi348HxmuYh4CHgIeAh0LER8Ixwxx5fr3ceAh4CHgIeAu0YAc8It+PB8ZrmIeAh4CHgIdCxEfCMcMceX693HgIeAh4CHgLtGAHPCLfjwfGa5iHgIeAh4CHQsRHwjHDHHl+vdx4CHgIeAh4C7RgBzwi348HxmuYh4CHgIeAh0LER8Ixwxx5fr3ceAh4CHgIeAu0YAc8It+PB8ZrmIeAh4CHgIdCxEfg/PacA0PRTuDEAAAAASUVORK5CYII=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2875" y="0"/>
          <a:ext cx="304800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100693</xdr:rowOff>
    </xdr:to>
    <xdr:sp macro="" textlink="">
      <xdr:nvSpPr>
        <xdr:cNvPr id="3" name="AutoShape 2" descr="data:image/png;base64,iVBORw0KGgoAAAANSUhEUgAAAeEAAAA7CAYAAABMmDLzAAAAAXNSR0IArs4c6QAAIABJREFUeF7sXQd4VUX2P2fm3tfSG6GXFAhVFARBUURABUGKoaOIAoqUFXuPa/2761oQFQREikCCdMG2EhWkCEgvIQkhhABJSF7Kyyv3zpx/5kFYRJCmu4iZ7/MLvjt3Zu6Zufc3p/0GoapUSaBKAlUSqJJAlQSqJPA/kQD+T3qt6rRKAlUSqJJAlQSqJFAlAagC4apFUCWBKglUSaBKAlUS+B9JoAqE/0eCr+q2SgJVEqiSQJUEqiRQBcJVa6BKAlUSqJJAlQSqJPA/kkAVCP+PBF/VbZUEqiRQJYEqCVRJ4LID4aSkJEt5nTpWKCi4YmbnjSeeKAMAumIeqOpBLksJJLZrZy8LDZUrV670XpYD/PMNygYAHABcf76hV434MpRACAAUnz6uyw6Eb7r/wy5Ot3wAgF8RCx+RNJ/3yLBdKUm+U4Uffvu7wWgJGAOAKJm0q2sIIBC886TbooOF3coB5hQsvS/3D11Micn2MMPZEQmrS4xc5Fzc23mu/qr1fDva5I7uCLpTC+RfHp119xUxV+d67sv9+t9Gjx7o8Xh8Hik/nzFjhudyH++fYHz1AUC9m7v/BGOtGuLlLQEGAJ0B4KvLHoTjh04fV+ALeQuMK+S7zjQIQC0wJ6Wf+1Thh93xSV1mxUyQJgiizQwkAoHBBDwNjNUyQbzlI+hevmzkT3/k2grq/V6EJq0vAEFLYtrdzsX3Zp2rv9DEj1uiYFMZQLbbLBlTvnTsH7tRONeAqq77JfDi80n/lKYRdKyk+MX33nuvak4ufV00OAHCuy69qaoW/uISUCDcHQCWXf4gPOijcceMgHfAKL8y5oxp4OCFjpyUCb8A4fA7p9cBlNmEdAgM2R7ADch1KsyLKnBElYbpprjBFmH7/GhBpFnLtiXw0KKnCqHjDGvNhpEsd0qP/wgn8V/2WqbHcajIVwypSSYkJTHYCY4YqMEzU0YVR/b8v6CCErfbf62yJCbzIDM9tI4WV7orJdEI7TbjKgJvVHHAke9AaewdV2nBUT8Hh+eHlWel3nuqRoWQmKQHG7VbMoKJjNEhrmmj81PuPdJq5GQ9vUwEFge2KYMprY3TJ09dP1rEg+Lyc0p2BNvt9arf4tl0Wr3wwUnBAOFQOGdcSeX9ob0+DtWkFAVL7yuNHvqPgKMzHysHtV2pKn7jSY9bezSxW/HqkuJib2x8wighjWpFhc73fEZ5kc/wHZLcuqnKPH3Ri6UKhC9adFU3niYBBcLdAGB5FQifkID6iv9XbPHnAmGCHJ3KWvu/qNxKPIqVeQ+zLsRgAgE8SxLCK8zUzwEzvyDJuyDyIuDmyyFFlo3FIcZ4QOgHAmzA8GeL6XheOpx5htfyMAPsajK5iUnoxE1Y49EwybV0xNGI3h91AiEeF8AbEOJmMOU0ndNVROwaLxOv6JLFMIRHBUEUIh4EFJOKljywLPD26VEaowcYpz4AxAkhDgGXiAD7aCz31UPpe0QCa80A8hHh3cJouQSmjDoJxmGJ025gBj0upLQBshAG5AHTfLXw8we+iuw5PVACPU4kugNDjsSWmt6St0ralTiDt1RfiMh3oEAPIXVjkl4qKo3/GlJv/s+m4i/0vt9yww0xjoCA1naHI8Q0RAMNeRTXeaFheFlYWFgvAojwuFwpphAHAbFRuceTy4l+NgyDewzc9s333yitTvyFRHYpj1oFwpcivap7T5XAXxeEzwS2RABBVgkek4EhfwnGvzs4nwOEgUgASb/pEAF9hPAQAauPjL9rkOjPGERy1KdIw/sjcPYRCPkuIe5kLnk7OGgKMbYcBdZR1khg+GZRMU8KDaH3kcFgKbzTGOhOIvobIZtgAfrGBLmSgCQy9qYULAsBvUyHQRW+ivYkzceBWAMADCWQZQD4JAf88Vhd1+Dw/ba7CfEtQDlHEu7jiI8hw28MQRO5Rk+ChEaAbJKQ0JkRtZGIw0uW3v/FSY2257SeqOEHUtA2TpQiUI4HAmKSekpOoxHYGJT0mgQexDiNQsRXJPGpiHIdCdNxfM+EEeRjPYqvy1kFSUnyr/SOJ3XsqG3kvK/NFnCnbuGH3W5vuG7Rom26/sGszz77olv79jXjW7SYZrNa65lCjHnzvfdW9ejatZamaR+ahjwaGBiQbQijic/r/a7Q5Zq5evXqor+S/C7yWatA+CIFV3XbryTw1wRhSQAMENRfQAKmIp8kQs1gNzzU9XvYnl0LVmxrBGVe3X9dSvTXIThe93cp5wBhKaVLcvgMJKg+TQ3wfSnZNYA0ySC8izGI4kQfCIlDbKH6516nZzYyfl1RGGsQnlsehYG2RmCa9xCywRLYJ05L0KhQX8lkhtDRp5e3sQh7LBlyNTH2IWP4XQVYziUUTxe1PPxPSHqBAm9PidSszteRWDvJxRBbQMletyukCTOxPyKMZsT/LRGfRpQTSFBbqYshmpe5pQ6zAWgnAm4lgBcksUnFVx98JvznWokAMJmYnFSkhb0IKf38AWlhvafcgRJnSIavOK/KeSfs51qPI8JL0sBRqIkxAMwrLTCoOD/uYFhI5g4CWUooByCwRYhac2F6B/m4e62nWodDZzJ3/y5zdRk30qVTp66BVtsAXbMsbdmuzZrsjIz+7vLyDs2bNdvQqEWLBuFh4V02/vhjnWOFhXqra1vnBoWEfLN3z57l69eufSIkNHRRVI0as1d98YXVYbe/C4zNXNau3YK/2kbmIqa3CoQvQmhVt5xRAn89EFa4qyNC2waHocxrgb1HQsErGHhMDjfHH4YX+n0Ku7Jj4Y3PO8NBZwBYuQQrJ2gbkwMZ+eGQ4ww4Dt6XWs4FwiCznc7cWH83UU0IMotYWG0+HAEm/geE5fsE0DvAErKq3Cj5mAhu4lxcYxrwCjB2PZDcAci6AsJ8ZzX5YOhRPoUDdNDclqtMu7sZAVtNjKYR6WsYyOlE8m9FS0ZMUl0G9V4YwangDYasrcnEfdxkrRFxPJHcD4DNgLGNyMTTZGhPAhNNTI8xyBZkEabBZgOYaUB8FwC9wBBeObb4/pdDe03thYDTCPBjpx74HJwISKsEYWLs2aJF930Y3mPyw8DZG1KwCUzDUSTNPGaxDj2Wcs+h8N5Td5BErmmsp2maSwmp0PDpfV0r7j1yqdPxZ72/T8+ez9kt1tva33jjzk63dLo+IiKy/vxPP9Vr163D7uzTB8tKS3H+p59iQV4e9B88GOrHxMivVqw0t23dwnv26eMVhlGSnpHx4RdffHGLM69gs1lQ/krKDyvz/6zy+C+NuwqE/0uC/gt089cDYaXxVnMQvNL/M7BpBP9a0Rm25YaDSQDx1Yog0uEBSRqk5YVAsUcHDRC6Nc+GJ3svgMlfd4Xkn5qAx1QJRJe4PH4LhBlkSzAPOReNrH2yl45JWlhwnfuR4buGgESmQxSXNIkk9bGTWOXR+AyS2EEKszvTLRuF6VuOXFvCpPiQGH4nffwZpokRnGNHzaVA2GxGKNcByneEZs5Cn76WANZygpd9TDOYMD0a8nuJ03VCyH9ojN1LjIeQ4Z2DqN8DXFqk9I3jpF9PQI8Sw38SQB4D9iwQW4VMzJaALyKQFyT8AwH6EMkBhHyUc8l9MyufS4EwSDZFEH2NHGajpBeAMMFAebOG/EkmZTdA9qRUlnK0/APA+4lO7pcMDFgjEHeREMNLl426cpLHL3BZDRs0qE9ERMTb/QYNqtXmuuuwtKQE582eDYZhws233AKSJOzZtRtKSoqhYUICVK9RAzasXQeHc3Phrv79oW79erA/I0N89OGHfH9a2sjgQ4dmTNm06VcBdBc4rCu9ehUIX+kz/N97vr8eCCst1qEjDLl+LUQFeuDTtddARkEoaEwCEIJJDJgyUSs7MAJ4TQ7dmmfALS22wYpNrWBdZq1f+Ysvar7OAsIRd3xSS2pGGgAdLFo8ovFJMo/EZB7iKR7GOb5JxAcRE1GM6G3ToAHBjrLvXUbgZADWgTzGzWDlHwFQE5I8FZhowQilKdi/uIbXMIBONmm29QI2lUjfAscPixaFPhl6Z9E4AhiOhNWQ4VokUCDaniF1kEw+Dia7GRi7TxJt5EChBJBQ4UNPYihXS8KnEOgGQixiwGojg2U6WB73CuM6APEYEMYCg2NAOF+3eqfmpzx0UnM9oQm/R1J6CLlGiAYx+V5JkTYt1GEkoEaPALH2BNKKAKuFxfJcSZYvK7QO20SIeyToD5YuuufYRc3BFXBTQEBA9P1Dhz7R4eZOoxo0aOA4nHsIMtMzICwiHHRNB4vF4gfcwKAgME0TomtUB2dhERw+fBhaXt0SwqOiIP/oUfj6yy+/2bZly+ivv/9+3xUglj/6ES4ZhDc6GtcwhH4tIoYQ4AXFMUgDWcKUA+kBLb0hzKB8Hcr34XVwMnPgj374qvZ/Vwn8dUBYkorfIX/kszIvcybBqhG4fRw8As8aEa2CtUJsBph+vzCC2+AgSPmQOXB2CcGkZwHh+h2TbEXhdW5gQnqLloz44T/TTWhPnFnTQkaCQLZNeknXrZggPca20laHCwM2V2uma5ZQZ2HOj6GO2rVAEzEMzXSv1xJm09BGIbY9WC5rSSHDi6yfrwsr6hwoA/BaaeEHS1Pu2wvDPraF5UG80EQtZnqPQDVHFs83a5DFEqq7cJuLOx1osSegEEcArEC6jAabuad07shjjlunVLcE8HhpkI/rOgfTKC2yHtoDKWCG3F6/AVhFLErKt4ZY0k4n8FAgzAROJ41PFhxWoZuOOe3FaeBP3SIMvP3jSM0GTUAYjITYUvz5aCcQQdCdH7bnEsucNXHXqdHWv+vr8SdpLOnxx2v6pHwmJDT0/tDgEIvPNMHn84HP64XAoEA/EOu6Dk5nsf+vq7QUgoKD/f9W9Q4dyvmmzOd7dOLEiduqGNzOa9IvGYR/DLj6Fg3kGxIoAQF+QdhzrhEIL1pafJIz35bgvpEEEwjsIDBzHwj8fn+4a2F8PFQxo51LiJfP9b8GCPtMBk1qlILbq0GW0w46SpAnkkqV1nsuy7IfwP3leGCWz+DQNSEXfjoYAaVe3a85X3A5Cwif6OdEh79q2B8e5t9NHB/P8Z3F8XK2a6f+fqY6xx/sF234mzsREP6r/k7K4pS+T4zlVCmcPq6Tbf5CVMc1YTaDGL5QtGj4+yeGcZpAKyfgVHmc6bcLnoU/1Q1DEhPjvF5vd58hbEHBYV97pXdrSkqKfyfYrmnT8Gvatx9RLbr6+OCgoBqGYYAjIAAQkfLz8vzuk7DwCFQAHBIS4ven5OTkgKvc9b6rtPSfU2fNUmQsfrkHAkTddNtttxQVFUHhoUM7A6Kj92yqMlGfulYuGYQ3BLS4DYlN1BmLMy8wvZ15GcR8krUouLG3CyAG+AdmAklJxULSBospk/AG97rzWdyD+vSpZ3AeyRgjKWVucnLy0cTExC6apkXPmzdv1vm0cXqdxMREuwbQTlF7zk1J+fpsbfTo0SPSZrPFqL5N0yxljB1ISUn5BW/CxfT/e96TmJjYkjHWxm63J8+YMcPPGti/f///Y4zNadSo0Y6kS8/GuPJB2BAM2jXIh2f7LIYStwNeXXI77DgUDhq/IAvQyXk1BIcezbPh2X6fwA/b28I/V3aAfJf1woH4N0H491xGl3dbYT2ndieU04DzV5wtDk6qisw983w1adKkbkJM3EsOh32wxhgIKb7duSv90c07NivttbJoD48e/VZwSOgYrmkUFBiIuq6T1aZSsBl43W40TBO8Ph9xRExPz/hm797dY1atWbO3soG2cXHB9sjISWEREZ2FlMJZWJjvBei3fv36KjP1f+R8ySC8PuCqW1WQpYYs/mJAOG7Ggc+CErxdkTBIWevUJkv9RwRkmpTHuLyXf17+JSYpv9pZC/bv338SEPUhIh8iljOi0ZKx7iREy+QFC24ZOXKkbrVa2cSJE/3adVJSEtu5c6dSEixNmzb1ng5C6vq+bdtqGpo2RtVJTk6ekJiYyGvXrm156623FMHPyQ32wIED7yEppwDRUSmljkQL7EFBjylq1aTERMvOnTshZdeuSisBS0xMtKpc9pSUFCMpKemk7qTGk5KSQklJSZCbm6s4vWHKlCkn4xqGDRtms1gs4sRvCvRo7NixloiICJGamgp2u52vWLFCPb9/bK1atdIjmjSxfDVrlmvQoEHdhJSJCPDMvHnzcocMGNDeBBipadpTs2fPPpyUlKTt3LlT3WdJSUn5xfOd55f3ygdhUzCIjSqHUZ2+hYJSB8xc3Q6OltqAs4vQXtWGUyI0jy6HMd2WwprdLWDRzw2h3McvPFDr7CCMYXd8NBoYFBctHTH7NycyiVjYuqnNmA27S6LVJ83XiUmWUG/16zTU2gjT+KLo8wd3nKmd2onJ9nJv8Q3EqVrRoty5AMdzbB09J9bUKSCB6yKtcOGInPNZTKG9PqjPmOUWkLK2P/+LCBHBhhJXFiwekXq2NsIHzw4mn1HPgNIjZSnjqqJyzyKo0aNHB6JhPGuxWJ7gjIPXXb4wKDBwzKtvv503cuTIq2pVr17Pa5rlruLSLogwMDo6OrpRo0Y8NDQUPF4PMM79PmKvxwMZ+9Jof+b+UoNgcWRY+Apu4eUHDhww8wsL1y5evNg5YezYd0yvdzgwFgiIP+gOx9A333zzwPmsg8o69evXr56VleX3/d9+++3WvL17bW6bTdjtdq/L5Qres2eP34/fsWNH7fDhw/bw8HDTevgweU0TiyyWOiGMHSliLMg0Tc68Xmmz2VBarUVerzdMkTZbiUqciNYAREt47dpHUlNTZaNGjQL27NlT9uKLL2LyzJm1EdHiJsrPzMz8FTn+hTzLGepeMgivc7TsZmUw0QIsphKEFcuMOINWrAOC+lJXFqUJ152etSyomacTShYgT4NZxgAMUxSBgFv0duVb8OxMcgqEZwCAVvHfy0g0BQAyVGwHCdE6MDi4W3l5+VQAiDZN88eCgoI3oqOjnyAhmhBiDSZl6vzPPnvcP66kJNZ/9+6WRPQKSBlIiCWIuNvlcr0SEBDwMmOsqZRyeXJy8puVQDywf/+xFcGcowXnA1HKbkg0DAAmSClNJHoMAHIJ8c2A/Pw9rqiosQBwD5NyFSB+CZwrf/o3hmHU0zQtgTF2UEqp+qjDOQ8iosnp6emL42NiBkjEoYiYb3D+nE2Idj4h2iBiggbwT8F5BxSiKxGtJcRXbQB2k+gVgdhKEr3HOT+EUt4tAB5CxIZE9DwAhDPG3pg/f/68/omJXyPiESJqDoxNlVJOSUlJuRD3wpUPwgpqHdrxpc0ZgiERvObZfcDnejnVrjPcboLLx8FuEVDm4/4c4wsuZwVhwpA7p2UjYbZz6X3X/2a7Iyfr4fk4FECfQtLzf0VLHnxG1Y9KnBToMy1PMtDHE/pGOxeOPKNZKaDnR9G6pFcrTCvxDLC7ooAM6T4nDLTyR4HwagIYV7L0/vTzebaQPtM6I7F3GMj6JGU2IhhAEEyArxUtuX/yOdpQAry4XdH5DO4KqDN27NjYjh07/l9MvXp9BREUHju25UBa2rgR48Zt+/LLL9/v0KFDP7fbDV6vl3Zu365Ysni9Bg38rpaNGzZAaFgYxDeMB6/XB0pLPrB/v8w7chTiGjWkiMhIWPvDDyW5hw7d+sDYsek/fPfdUqvV2kGqfvILSj3lrvZ9Bgw440bubKKNb9DgB0L8sHbduvOP5OQ868dNxAMcYJ0iDSGAf+/LzJzbOCYmXgD0ZQAHiMglAVQqHDGAnwRiE0bUkAHUIaKNxPnPjGiglHIzIm4VAPdwxnb5WcA4T9YR7zWIPuMA7U2i1oyIUIijGucLdmVmZv+Oy+CSQXiTvcV1JsKTACwWEVS+hSSgaohUHQG1ypfhBJ9BFoEsxhOuJ+FmWsKsrK+CE3x3MomxoAPI0+LZGQfw+ehLS35ZH+wBZ+P69YNwBWDVQMTZQoiHOedrAcArpWxVvXr1LocPH/5MQ7QR4tWSaDBj7B4SogUwprjrb9U0rcmnn35aNHDgwEghxJtE1JgBLASAIcDYapByNyI+R4g/ElETMs3xKQsXfq7mYmD//qMF0QsVm6VXAeAqkP5vRzIgKk4Bu9oEqnVQwa38k5ByJBL9gCojgsiDAB1B0z5DonhCbEVE+4ioJwqxjmlapCAKZYwtl1IqLd9giM2AaCYnMiXnw4BoK9O0p3xS9mVS3swZu15I2R2IRgCiHYm2cca2EmMaIxovAMYgwExJ9JWU0ocAA2x2+3WmaW6QprlFacIVPAg1NIul7Zw5cy4kSO4vAMIVjBHK6+u3NJww21zqy6girI+bfhSY04VrwWoAvw3CWUiQ7Vx6fwf/WEdO1qEoDCsJLk6Ov9VkPbw2GwKI00GaLxcufeA5dS166MwAb6nnSQQ2AVCOLFo0co6/jeN0kQhJSRySkkz1W0gea8FMiC5aPmKFujey58SaPrLfwgTf7lxxr1pcAJDMExMBUlL6CUhM5pCyq+Ib8UtmqpBeU29hQNOAcKvVzsfXCvYdynHbLUc9NgNA+S2bcoCdAlJSRMeOq7TUhmkIU0aakJjCoOkuNaYKRSCJASWp6VKThZCYop/6zB2TVmmpSfkEsIug403sVxSVSas02JlPoMZ5Smk1cqO+qShTnv77pa6D/+b9iZ0TQyLqBD3Hde0RtZgN01xm8/Gx786a4lq3bt2ktm3b9ncWFcGqb1fBx9OmQaOERjDqwQchLj4eNm/cCOFh4ZCTewiCAoPA5/PC/HlzITcnFzp0vAmaN28OzqIip9ftvu2ugQPXjxkxYopE7I8ADsMwtnL09vtg+qeZF/K8cXFxP4EQGRwgG4gCpaap6PZ0DrBKSvm8FEIB7nSd8ww6/uHLAKIySdQHOf8oKDT0m02bNkFcvXqtuaYN2JuRMaFhTMytIGVnjWgWEnlNzt8UAB+glEPDdf0+53Ht6VuJOMTt8YzJycmRcfXr36YxduOezMxHLmT856h7ySC8EVrpPvAEBQWgrvrS7UZ5scv+IDH5uIY8Qp7YkzqQQRmJURbJlnMmTEYS1QGKdZOzjeAG4hpJ2IGI7kbG6p3OuIsakCmxvX5NyfqzaMPHQRigM5NyBzGWK73ed5jVOhykvEYCTKgAw/9jUq4DzgdxTXtdCNGGhDjKNG0SSbnDarPFzJw589jgwYNrG4YxnQGs4br+ljCMt04AoYeI2hDRDESsIaVcumDBAv+JQQMGDHiApHwbEXcCQENTiOeIaLemaWrTrnzJ6rSeQsZYPYZYg4qLB3/6+edFffv2bc05f1pKOZsBxDDOWxPAXillMzVeDlBdIo5HxGwpZX3G2F7TNJFznsEQ60iiWoZhPBMYGBjsdbsfEUS5Gud3c8bGCymfZ1K+ZSJOVRrtgAEDepIQzyHAh0zT3tZ0vVV2TExm9K5d6kN0JwIsk4wN1Yk0AfB/Xq/32pYtW5ZcgK/4ygZhBZY6U8xYCIYg4PzcQVjn+6KqtjVUEdMMfFJcOJPWuUAY4KDpK+9t0e1Pg4CaYMGKFFra7lw84qULBWGJ5lrw8VeA4X4OVFPxhTFOCwqK9G8igozhwFkNazXxmu+IVscA33jUeA3wQSFYYIlz4chlYT2n9CcJXQjxMEMRj8APEspPipaM2l45luMgDB+ClC7iMBOAOUEScWH5SupmAzLEvRxxzrFlI76N6DV9DAiK92likgVYb1OQyg8rZQTtkcEcZa4gnd8BQLUQqIiEOb1o+UOrI3pPe0VKUYdACgAtCAi3M8P6VuHKISWh3aaPQ4u4gQiQS/b5sdKDswOD6jfSmDGSI9Y2ATxMyDVFpfFT/qz80h++8874WvXqva1pGmRmZk5/aNy4BwEgZN26dRMVCG/YsB6mvD8Z0tL2QHFxMYx+aAyMGv0gbNm8GQICAuCzlAWQnZ0NVl2HH1b/ANWiq0NcbBz07tsbTCGceYcP3z7k3nvXzZk+/eHIGjUed5e7qm9ct37u3p1ZE1JWpFwQIUrDuLhvmc/3mOD8dgaQAojjiLGDGuIqYRjPM8N4SVos9xNj61HKeGQsAwGcPp9vp6ZpvSo2Abv3ZWZ+1igmpjUCDNqTmTmhcUxMdxOgj464gEzzqOD8nxLge8Ut4wgMfN7rcj0phFjNOO+SlpHxqFqbDRs2vEqaZlJ6Zmbv8323z6PeRYMw7QiobrqhGRLU4SHGWmjo21sJkOsdV40ChJc0ZFGVZukA5FBGvn4HyrYv7Hcat7da65ACDGJtNwmpfcoQo5WlrrIwTWnI9BJjZS9hazhT7jcO7N//U0GkmaY5jnPudxFwovcEouKt/5Ah/gul/AA4H14R5fciACjt75DNZvuXFGIfAdSfO3duQffu3cNsNtsLuq7fSVJ+KQC6Msa+YUKsJ4DXQcrlwPkxwzQnLly40O/aGNS//3jG+T2mlI8JIR7jiNnA2BQhxN85YpAhxF5N07488TxPw/H+9jDEzBObxCgicgDiPsbYTyRlXxAiCxmLqrDiFQqi+X7NnYhxxGPI+fsgZScJUEtK+ZTO2CBllRFEq60WS19AHGmaZhciaoqc7wGfby9yfowxNl5DHO4T4gMJsJ8jegmxrdvtbh8YEJBGAKoPSUQTGWMDhBAjLBbLM8pnfB5r6coFYQWSgTr6ma7qRR6DLdm1YGduBPjEpRNtqIUebAVoXS8XGtc6DN/sbAjpBUEXxqR1HiAMHvMhsupPAJrfgeQ9GceOJmGX0iXDf/RP7vlowlKONDnP1JlttfC5tjPGkwnkaIaw122ad9t121uEPEaA50HdoOcIeXOBchKCvB5Ra0ZIT3BubVJhzP+78LgWIoPDgDCcSXz32LIRT50KwgjyXQa8iSDhQeURJvJpwAYLzoPQNKcR8r8VLRk+OaLvzDkgzBuk4RkC9sBHyPRdByRNRK0WSPONCnKRm5WBgQiSGeAgAqGbhvdma2D4Uml4WwswX+GSagJqgxnRKEkiGBjSfXT5AAAgAElEQVT/O0kxCYl5kLGxJLEfYxQrgMUxJrIq2LXGkYQ6oswXX/rvMX/KvOItGzePTWjS+F2VcvTjmtUzb7jppvsBILQShBfMT4Z33voXeDwecDqd0LN3b3j2+echOysLgkNCwGK1wEcfTobUVavgcO5haNe+HTRr1gzuvvde2J+Z6dy9c+ft944Yse7w4cNjoqKikjzl5RFzZ82as3716kemzp179Dw+KCerNIyJWecxzduzs7NLWsTGRngYewmlPIiI/yYhXrIUFiZ6AgPrMZvtTRJiKzCWjkTKjOcRnB9iPt8TadnZveLr12/LEQfv2b9/XHxMzB1cyut1KT9yWyw2JsQbXinH6gATGOfz/eeyEq2Qyn8HMA00LQeF6EdSlu/Lynr3Qsb/R2nCtCawmqHBRCS6Coke1tqVr6zsa6PjqgcqMiH/zpBFVWrCCoRdZA64tqzhAvRblH5dFBjLnwJnE2BiBUOdftKUzQBIwhcYWtoLz5y2hP3vuqunMtcmf/aZ3xLmD7zaurUrWSw1LJx/S0T3CMPwVGiePuT8B+Hz1Wa6XupyuX5y2GzKnPzuiYhmpVXHENEQJCJg7AhjLJ0xttFU9LlE9ZTGW1RUlPzVV1/5z6MdNGiQ0qpbOEtKZgUEBLRijLUwTXM5Y6wuA7iDAfg0zpdqdvsuj8dzh5Tyxgq/8H7O+UrT622IjLVFBYhSbpSaFsuI1GlEB4UQh3Vd/yYhIWHt1q1bb+a63pkBmBVj+FggRnOiUAD4jnMeCVL2Vi51BhDCdT1ZCFEqhOjDpGyEjH1XYQFII6JrS0pK5oUHBzcyhFDuIBvnXPm3v+l3112PI+eLpVS0++wWzvnXpmGsRsY6zJ8/P+081tyVC8L+iEHgMOG2VdC37QZ4c0UXWLDhGkAmzpmSdC7BqUXOiMMbA5fADQk74aHpQ2Fzds1z3fbL6+cCYWWOLuFdwkPKoyTabgEhxzCGzQWnu4sXjlAfnBMgTEMAtekEvteKFo9+Wv2szNG+Mu9TIOFvEtlwicZBTeBqBHiJrPAWePkn6iQdrsFQYcLfEGUjkvgmoPxYEn5cbA0ZGyZLupHAeYRyJgOZA1IbTQRDmC7ypIFzGcNdhc6cIZVHIZ4wR08BwHxCfB+ZLABCJFm6BjDoTibobZD4WOHy+6eG3zm1IggM2oIph5AOj6Ee2Esapc8LqSXrUg4GDZ8mgoeKLMFTQ8ySh7nE10mKXsjwdWWAII63OkOxMKxI7hYCvmEAV6mgCQBzBiAUA3FllnzLS563HV4LmRbWH1GOJWANdFOrmf8npbnctH79mGYtrpqoWzT44bvvZ97UqdN9ABC8cf3691q1aTNwzqxZ8I/XXweP16t8w9D9jjv8IKx8v5HVoiArKwumfPAB5B46BAdzcuDe4cNBBW51uqUzHD16xJmRlnbrPfffv+HAgQNja9eu/UK5yxUxZ9asORsvAoQbxcXdJwBmp6ene1tERwf4HA6lgThB1zO5YXQq3r//s1wAd0JsbDtTykCQskAIYTJNa8w4jybEDenp6euuatiwlluIFmkZGSvr16+fYEHsrgJhTCH26xZLjT379i2MrVOnqUXX6ykQ93G+1SpEAy8qohnkSlvzmOb3OTk5v2fqyyVowlGB4ClvYJpQ3VsG2wI7u05ubi4WhNU7TxsDnxOETzEEe6U27OfEF7SJl5fdgDfDqUePnvwWqchlFVkM8J8oahUs17BhQ5wyZYqZmJioBwQEsPpZWWZSaqpM6tiR7YyKIpUapyKnVZ1TUxxbtWqltW/fnkVERKgIZtWPVBHEubm5lpo1a/qS/G6n/yjrI0eO5JVRy6qeCrBLTU0VHTt2tEZFRamoZ3/EsRpTUFCQpVWrVmZSUpJqm69fv57n5eXJTZs2mf37978LTFP5dmc0bNp0Y1JSknomf35ljx497KWlpapdFc2NJ6Kp1YYGk5KS9NzcXCoqKlJ9qbFJ9Vxut9sSGxvrj/4+MUb/uEf26GFX6u2yZcvUuPx1p0yZ4t8cqefds2fPzSTlALfHM2Hp0qWl5wEKVy4Iq4cXkkG72EPQolYBfLe3Luw6Egb6RaYmnS5MlfrUo8V+CLG74YudMeAstx73O59vORcIAxwEAwYzjT4ljqFkyv2MYRfJYKBz0QgV+OCPSAzfVKMzWmxfCq/vR91+6Nb8lBdcwT1nxzLmmc+Q1xNCDGRglhOwbxmJJxhap0mO04hECzTZvcThIUCZQCTeRWTTAOHNokUjnwzp/VEXELCQAD7jHPYh4T3SxERNF26TcDYAZkfWKR+cPnGcP3Wh0idMgBstkh7KWzri5MclvNe0+0DKN5Fpfzu2+N4Z4XdOmQuAbcGkIaDDM4IwxrTQQFfKyK2hPSe/wLjlBQSz77FFIxaG9frowYrTm94GQcMqaMyeV+5QYNhNRW2H3/lRFiBukhJaEEA1jcE/JKdjKJndBGMXSmky0t4EgkJACCPApgE8ovqhRX3+jJqw/vFHHz0dFBScdOTIYTiUnZOdtm/v6u3bdhz7x9v/ur5nr17XfLlyJSxeuBB2797tJ+G4f8QIGDB4MOzesRNU8JXTWQRHDh+G4KBg+PCD9yH74EGIi4uDRx9/AvIK8l2fzVswd8eOLUaDBg3at7z66ibVq1fXt/388+dpB/ZNmD9/0fns6k9d/acH26nUEaV0VB5Idkpu+i9eGl6zZk1Lbm6uAs1T6/jvi4uLs6Snp8uOFR/m1OPX/R/TEy2c+gKq/tQH7lSQON+381z1LhqE/YB5wit2up/2UkBYbA56lUyYwJgKHD8+fBUlLQStPegq69TgzCCMiYmJJwOv8/PzsWPHjgo0Ly5/8xSpqYj4yMhIbdasWX6t948qCrizsrK0wsJCfypVSkpK2aBBg4IrgsHEBQZI/S5DHDp0aADnXKg0q/Ns8MoG4fMUwv+m2m+C8NSDDDBHAkzVmDZZSPfDjHgUMO1pIeVT3LB9qPygauCOW2fVsNi8qYyzeBLmBgn8Z0TZhmnWa6TXs4HlObrIGqXXgMRvGcCjYPimgs3xMQFritIcLoiPYRwaCp94hnN6HxAPCE0fpZnGEAn4KAG8xJFZieEQQtlPM3zlglvmIMCB4JCcwVkzkvyLLaTPlM4M2BQizOdA76OAAkloIzJ/As5vAKL3JcEHiGIlMv1tIAoGMu5Brj8jBYUITveWLhqZFtJjWlfkMBNJfomS3pDAXiROdzCS1wLyj4FkDWWeFCSVOfojAvGalBDPEAehxPG6qX1p6mY8MCFN4KM5QTdirAtI8zEE7E6SOjqX5VYwkV36h+a/tXCaxcc3bn711Un16tTp4S5320NCQyEysppn+/atntWrf3CMHjPGMmb8eFi6aDFMmjgRcg7lgCLrGDhoEPTtexek79sHhmnA1ddcA5pFh09nzoLvv/8eDmRlwTPPPQdDhw2Dr7/6CubMnCU456Xh4eFaUIDD0bhpM7bi8+VSGMZWKcTjuQsXpqYeB7Vzlri4uNq6lHaTcxHsch3ZlJtbnpCQEMENI0zdvDMjY78C0FatWjmKi4s1TdOUxlVyghQEY2NjozIyMgrj69ata9F15dPzbEtPV+lyrGHDhuFpaWkFiQD857i48CHp6ccWxMU1KJeSWbzeQrBaI9xCGEG6zqRpuux2Owoiq72s7OjanBxfXFxcQO3atctVjmjDhg1Dw6T0rU9Pv5CI1gsCYUqubS+NKg5wBIprhcBDlmzXTlSnfZ9WLhaEVxFoHTYErQIG7fH4xuM4CHMAQ8iZut01Apv9mpWrV69eoTarVUUmC0kqLgP4qYFT55zks1To06dPPcbYu4yxw3l5eX9LTU09X0C64C4HDBjQocIcfQcjWjw3JWVt7969IyyMPYeMrZ2XknLcYnh5l78OCPtpJ/27wwvQVs8yeWqnKQQHziuOKLgQ7ffU9n4bhLcxYodM9L7CUZ8DAHkAmIVEN5HEHQKtD5QuHXqcYEEd7BBSq10Ff1QSAjYnAjsClQLKjWBqbxQtv2912J0fdZAkFjIBL2iO8JnCLHlPEjbhpm+MZJb7iFMTDUU/YcDNEvkTHKQdgPkE0jIfh0lWYEqT7WmQNoxTuZtzXZmdD0Z43CPTVx7XhAN7T7+JA73GpLxanRLpDxpnml2SmUQgZ3Piz0qCTkByO3KMA0InEzBOcHpMue+JfGNLlj6UrqKiw+6c/gSBHExAnAFXxLqzipcMfy201/T1SLIlIdsCJKOlpGyp4UjdsLik5nmDE7tOIuQhICND/h00ikXCR4jBPr/WYcJVxPBbpyVk8K8izS/jF/Xqpk3vCg4OntO4SWPLTTd3otjYONy+5efvU7/+dur3a1fXfee994bcfMstCc889RQsXbzYD7YqMEuph926d4fOXbr6KSrT09OhrKxUmcwgOro6LF+2FNq2bQtPPP0MbNyw3vfRlMnTCvLyvx738MM9oqKiEj1uT+DyZUuFMAXLyT7w/La0tLd37dpVdj6iimvQYKXOmEot8TAAr4dokkXTVC5qXkV0tHQbxiRlIk6Ii7uVAGqp81MQsXDvvn3/aFe7tr3Qbv+XKeULOsBMhvi9IDKFpu3RysrWkM32/N6MjPFxcXFR3DBeNTXtHQQYD1Ju0TjfB0RdJFECQ/wOAAqQMZW/WgxEOabLtVgPDOxpAKSqDCYmxNMqLWdPRsZH5/NcJ+pcGAj/bKsvfPqzUspenOMHzGRvYfuSwvMF4ZJy6ttObD5u/TqtlK2rFm2Vrke5BR8CwJOmaD8IWwBEOQzjB0tnnwn0VTCVw+H4SOXwAkBdAFhqmuYCXdcPG4bhtlgsYVarVfljb5CGQVYpf3CaZpnD4eiCiMVEFM7c7jVOw3AGWK03cE0LN4m2a5p2AwJMIYBJKgDKarU2NE2zBRHtnD9//k+JiYl1GVFTnfNcE9EmhAgDTRMoBFlMs9DLeYymaWlBQUG7S0pKrgIAxaGfsW3bto39+vUz09LSrq4YZzNE3MI5jzJNswdxnpIyd+6a/nfdNR45v5YAJs6fP3+d8jv7fL5QRhRk1bS9Pfr23d2v3y+zJy5g3v+Iqlc+CKsPkQLgemFu8BgaHHXpwC8WOE9MgSkZtKxZBJkFQeAyFFHHRQD7bzBmBd0xtQfTyVW86FBqaO+6HaSQ9pJysTbUrnck1A4VLx266VeUkb0WhwRDfjvkPAgEHZOleVtK//1UoapXPTE5qkwU36Ry30qLcjODQmq2QeQhQaXahtJAEaeCe0pyjG+hx2EK/LluQ47UjJmQWxQZsxFmfOcL7V2nuSStJnPKtVpwnjB4+HVcY2WFTQ+ur2S4Cuw9sxoTvmvAAqEqjFuJiiTXOefbij67Z3tY4uQ6JLClMPQ0YBCFqBL63RvIqzUFTloZlvwES5847kNJTObBHuc1XGfxwgfpJfbg7erow/CeU7YQMgsQvmIy02Upsf107Nt7lIuGwm+fHSTs3jbM9EWDgK1F1x7dA6k3QVhIelciLPNKPcPKzTYmGHvLloza/Uv5/RHv1u/X5t0DB7bIzT349o03dbr5kcceB6vNqrTeA4s+WzRh1vxPv926deukFi1aDFq4YAFk7NsH117bBg7lHoJDOTlgGia0a98eylwuKC52gsPugGuvawu169SBj6dOhejoaOjes6fKJS5MS0/v+uXChcag++57/foOHToLw9CVj3nP7j0mctZlweLFZyVdOf1p42JjV3u83p45OTnFcfXrP65zvsckGqTOlDaJvPv371+t5q1RXNxdSFRfAjQ1iTQk+r5OvXofHzl4cLFXyvs0gL/v279/dGxsbE1G9BpHfEsCPJGWkdGvSf361U1Nm1kBEC8wzu+rSIx9IS0nJzeuTp0YTdcf3pOZOT4hJiZWIj6FRBsIsYlFypdNxoYKxr5R/nQUIqni2M+v00JC/gnnT815YSC8MShSIg0wTerBpTlJa+ddeqbVcSZN2CY52NsUP1XvpYKj3EaWSs+tAIGoQQQK6KACNoH+Y4b2A7CKRBLimOEqb+m4Gc5KuJOYmGjRGHteAvQ9evRo86uvvlr5SL+ucB8FAWO7pZTvVcR3vQCIkSjlZmaxvCJNc6+QcgsyVgukTAHGkivydecQ0VfI1RGmUJOkfIQxpo5a/UZK6ecvICK1YVeUj0Eq5xYRVZ7vYUk0TAJko5oPgEPAWH0p5UYAeFpnrJNQ14lYRc7uyyjlMQbwd0CsA4jzGUAaAtwq1b+J6hpS9kPEIJByhyB6x6Jpj0gpWwJikCTazBh7+DwDpn6/F/i3W7ryQdgUHJrXKoAJ3b6CUrcd3vmqI2Tknzg16SLEbJgcOiVkw5O9FsF3O6+CyaltL9wf7H9LNHDwQkeO/6CC00uSWvcqtOx4vqy/qH+f+vuZBq/04RcRkirvPaVOUsW9J4MVTm3zVxzMKmf3tDZOr3M23uYT/Z86tP+MpeI5FNWcCpg46eo77flOvfHXzxLec+oWQNIkanc4Fx+oIF843aRcec/JoIxTOK0r5XfqtYtYAP+DW/bt22cdMWxY83uGDXt88N13J7pcLhVgRet+/DFFSP56xy4dJzSKjx+iyDqEkCClCfl5BeCw2yE9fR8EOALg6NGj/v+PiY2B6jVr+qOllbYsTBOUeXv79u3OI3l57Q9lZT0UH99w1IgHH9RCgoNg0ruTNu3avm2StGjJF+Lfaxgb+71EvCM9Pb0koX79W0HXm6soUyJapCgS92VmLlY+4oT4+L5AVE+RPBDRFCIaSgA/ccQ+PqIHKig6k/ZlZDyotONjuv5PRrRUkS2kZWQM9IMwwLS0rKw7GtavfzdyXlez2SaR2x1oIj6WlpExtllcXKyP6CUhZYYmpc0SHPyqz+VSebWZppQdEbEVAmQzKWfv2b/fn796HuWCQLhwY1iIK7rIVzs7MAgKytx4J5wxYOdMIMx9DKJGFCyrOdTZBhhFAB2HYQJi3OI/UJWRijU9TQ9gOoH0wXj2c9kHOOqM6Un+x1TR0BWWkaQKLTVx/vz5jRXFo8fjWSOlzKsAzac45xEkhAp0jALEaJ9hdLFaLNukaT7ONK0FALSQRCod7AsU4lMOME8y5jClfN/C+X1eIRI1xqpJgPFMymcIsS5yPhuIXiOAIYhYvyJ+7DnTMN7VOL+DEPMBUfXfSwC8pSHWYUT9/dYMgE/8QC5EbaaCTHW9BIRo62faQtwgGWsNUv5oCPGVzvmHADCvworSSSJmV6RgqXzjzpzzx+bNm3fKwTjnMdt/bJUrH4R9JofWdfPhke5fQ2FpALz95U2QURBy0dzRPsGgS6N8GN9tGfyU1hjeT70GityWKu7oP3ah+luP6DV5s5ScgxQ9ipaP+j0ZkP4Lo7/0Ltb+sGZcQX7+O8uWL4HMjP0QEhH+3p6tW9959KmnXjx44MCgkLAwf1S0ECYU5B8DKUzofddd8F1qKpSVlsH1N1wPWVn7ISg4BMLCwmDH9u1Qs2ZNiI2LgwP79zvdLteNe9PSbtiybdvL1aKqhXft2gVKi4rmFbnd45OSkvIu5AniYmN/snJ+v88wQgBxLCN6ViK+rDH2muHzeWtnZ+9V/uVGcXGJQFRfsSnZdP3vrtJSk1utLwFihGazjRA+37sWxCc9QnSVRI0DS0recAcHT64g9ngUNa2hMIwuOufvCqLqyFhPNM2Fpq4f5FI+uzcz84GEmJiGFRSKE6TH8yFYLN2R82wQIhiJuGJa4py/4xPieo5YIy0z059dcB7lgkD4PNrzVzkbCFd/MP+L6oOc1zELhJ6MYT6xlT01L9i/VVcc0oxAGDSdh7j+hglnBvzKMZ0A4RellInJyckJCoTdbvcqAJh19OjR6dUiI+dLgAKmyDAAJhDRLZqmbZBSduaINxLRXUXFxd2DgoIe0hQIIroM03xPY2wWIfZBokeAsWCfzzfEYrG8BgCKUGMqSHl/8oIFNw4YMGAgED2OUj4oGRtJRMeIaFkFzeRDcJxF7WpEVHwErRmAYt9S7F/RpsXyRLkQpUFS3gJC3ANEmwTi9Yi4QtO05YZhzMLj2vFtxNhKKWUmAxjLEV/6NDlZ5ZZfLuXKB2HFahVk80Gg1QApGZS4LeAW7ILYrvyx7oodC8n/NyLACxZm+m0+BWXW35m28nJZG5ffOEJ6TmutwoLCyg/uyEo9HhD2VyjfLPkmeu6CWaP2paePMoVZMyGhESQ0bLg8bfPuB6cunOP54vPP39uxfXv/yKgoKHeXg+kzoNzl8puge9x5J6z98UcIDQ2Dq69uCUuXLAGbzQYWqxX2Z2RAcXEJtG7TBqKjqzk1zm/bsmPHTw3q1Xv1+1WrRqenpweZQpTExsT8EF+79sPP/eMf532IQ+OGDe8WPp9XEPmYxbJ/3759W5s1btzZ9HqD1Zx5pPw8KyvLE6sc3KYZZAUINV2ujXsLCspia9eOtdjtjQpLSlLDAgOHkJTHKggdXKVu9+a8vLyCRjExV5vH2ZE8JpHK99S50niEcFodjhUiL8/K7faWuw4e/KFu3bphDoulxZ709DV169ata9P1RobXe4gxplsQafeBAz/Xr18/WgOoXxtgS2pW1vmsq4sCYdcPjlYQAIcDrinPPdO6PRsIRz+YvzJ6oLOdpkPo6TzRJw9uOBEibprSB4Sva7XK3sE68Cu/8+n9Kr/4wIEDnycpe81PTr567Nix1qNHj37JGJuh4hCKnU614WlHiAUgZXXkvCcQ/Sg576YTXS+O52G/Cpy/jkQmMbbW8Pk+0TmfSehn84rniNMqTMsqz7jINM1XdcYiTKIhKSkpXQYMGNCfhHi04tp4ABhORPlEtBwAHqigvkwnoq4q5AQRq1cwZ32smLSEEK9wxmqTaS4SiGmc804AMAOkjCWA+5ExBxGtJyLFU/1SxSlIK6SU+xFRgfzrKSkpyhVyuZQrH4QrJa3As/I8YfVbnRC3359b6LYcN/qeqKjYtRTYVuY8+OkpJUJMRJn/tKRSr+I6Bz8L10UdYVg5oKpTlC6Xl+CyH8fQgQM7HT5yZFJ0tej4u4cN49dc0xL27U37pP2NNyqyjrAVy5ZN3LVjR//wqChQJmkFwoqww+NxQ0xsLISGhEKdunVh7Zo1sHXLFqgfEwPl5S4/oYfValWnyEC9evWcUZGRt/fs29dP1hEYGJi0fdu2iORP55Vu3rwpsHXrNsPffPetOYh4JualM8lQvUIqTUhFAZ+aalT5ap2aBnOmFKOTb8qJf1SmNlXeV9l+ZbS2ejH9famo6ZRfsktVpkv5zben5sSeNjbV1fkEeFwQCLtWO2padD0BUTxOiN96fDQj8FDZsdODpc6qCY8+8mX1ISXXMQuGnEzyUgZpP2EB+AipXJSDIC/7yRICL4Mo3XAWhqwzrvXK4wxTUlI2Kc14+/btzSwWy9G5c+ceVccNBtntzRXxCRhGWKnHs8Nqtbb0+XzbHYihJES4PTJyr9vtbi6ltJaVlW0zDAMjIyPjjxw5siUqSpFXQQPGWIzb7c5cunRp5pA+faLdphn12dKl2xITE6M457UVpSR5PNFSCKPY6y202Wy1bDZbvmmaEcokrkBcCHEsJSUlK7Fnz1gtIKABImbY7Xan0+msERoaejjX4XBF5uc3F1KGOsvKdqxYsSKvb9++zRhjx+x2u6e0tLSGx+PJXrly5YVEwv/R34e/DghXSlIdtlA9UMDDt38FJBnMXNMe9uUrtivyB3BZGfr/Eh6PfLYwBm0bHIZRnb+GxRvawvLtceAxFFBf4tycBYSTE5N5KqTa3095/9QoVJXPF1xxLJg6meR8PhK/NTg2cuDAcLemsYMHYwtTU3+RPH+JD/XH3Z6YmBgY4g0JYMEeZpoW3Lpva36MJUarHlpdTlw5UZ1a4pfL8OHDg+rWrauS7C/kJJM/buC/Q8v/+vvrzXPzjj7StHnTG3v3v6t+UEAgrl6zZuZNHY8zZp0JhN3ucggKCvKfGexxe6DLrV0hLS3NnyfsLneDOiu4rKwMut56q59JS2PMGRoa6gfhgwcPjq1Ro8YLZSUlEfNmf7pqzdo1jcPCwvq++/77x5nazlFqtmrlCC4ubrM7Pf272JiYOGaauiUwMJ2Xl7fzEjmYrsuKlKdyjnjEYMyZnp6e37hx43oWIUyfEGHIebRBdGzfvn3bWsTF1fRyrgu3284tlnjgfI9mmsJrmsHpBw5sblq7drhX11un79//dVxcXIxiOlLBFFYhMnccOLD7XGO9yOsXBMK0Aqwi0vEmAXuAMdgmiZ7QPnf9+/RjBs8EwrrJIGJgwSfRIwqrc00GqoMeRDGPMLycgReFWYIF5emWfSWpgWHO7VYzUrJxcWXbLsh1cIY863MdqHLqpqZy43LqRgoVaUePHj3oxDF/0LRpU1LHDE6ePNk88Q07tY+ztVe58QKVz6zymBWRx2lzdra889NzzNVt53qui1wOl3TbXxOEwx0Cnu+zCOpFFMErS7rDT/tr+bXayEA33N48Ew4WBcH6/TXA7dPBEBo8dPNaGHTjd/DBl7fC0p+bgMdkfxgIDx80PEZI42lrsP2RKVOm+I9gUxGMVt36d0eg47XK3y5m2tVJJzryAQCsCVM7aEkHiMx/z5w799QzaS+m6fO+Z/DgwcFEFI2IRy8kmX7Y3UPGg2BNGTJDRUq6fOXPOzTHjciFCzQttTI5ftiQIU+T5F+WG+VbKg+8P+/BXaYVlcnwbyNHtu7YpUtS59tu6+ZwOGDt6jUzbzgHCFdos3A0Lw90TYOBgwfDt99+C4cOHoSs/fv97Fn16zeA5lc1h/DwCKUNO626fnvfAQNOgnB5WVnErBkzvli6dOnn3sLC2albtvgPNT9XUUFUeVbrW0T0tUbUQxLNqKCwXO/QtJ4SsTdjLB+EWI26Xk8KsXlfZua/G8fFPYgAJRJRnaZzVBC1lYgTKrimb2KMRRmGof5+IoRwWzi/Vql4P/IAABZQSURBVEjZXnL+IpOyHyB2RE3rC17vY4S4FhElqEAvgKVp+/dvONd4L+L6hYHw+qAIH5qdGWEsIsvghN9g29JfEcacMU8YOHis3qENXj20LOy6IhNagLm1WUJHb44+jtwYJohFIJN1rVyzqONZvWC+f6ys9qPdYKU/dfBSSmJioh2l7OU/gI4x9Jpm+qJFi9QpS79ZhgwZUsP3/+1deXwV1fU/59yZyXtZWEI+7AIhLCourAq4YdVaRBbrLzE7uGFtFUX9tdbaurRWW22Le1GUkNXwBFEU0FqNRZSqKMomZEUwQEIgQJL33szce365T8IvImJQ2qZx5q/kzcxdvvfeOXPPnPP9hkJXKoAPhBDxqJMVDeNTx3EmBoPBR9rIJPWlOpKTk8cBwHDLspYWFBS0SV71m9rZTs5//4ywfj3Sog59uu6B2CgJW/d0jnwnlhJhTP+98NjVc+H9siFw/9KLYce+mMgGKzGhHmJ9YdhV3yUShKV5qb/z8TU74enp00ch8XvA8ExOQe5MXY8OlpC2XCUsMSknJ6dNRPqaTm3v3mCvQCBPT1il3T6xlu8XklUvRbjYVOQyci/lYFnuwlydrvEvO+6eMMHY1bt33HubNzeMGjWqc7ghfDJauKWtfdENuzIz7UVmY6NU8I5AIauqq14b2Lefzj2ui7aD858IBCKeg6ysrOXE9GTi9sRld/+X7PLbCDx+/OHHN5508okPm1EWrF717oJxZ4/XO+H4V156+dFNG9enxCckHHJH651wxAjv2hVxOU+85BJ4e+XbsG3bZ6CkiqQr1dbuhtFjxkB8t3iI69RpX1xMzMQfp6S8W6O5o3v2vDvY2NTtufyC3A/+/s4vngi0bd619OW0pKTuYYDFkvnJzhUVC9dAJEKXhg4efIN03aqyyspXhg4adCMCrP20rOytE5OSrtUqSkB0qqtUkHRuqGHcyK57ERF1UVLqh3mTD7HAVipbaek4xFOZaCsDDEKligBxRGl5udZ71epLZyohrq6oqNAYHe/j2IzwerBAJ+5oF3m/+BiI3RM6EnnG15J1uO4VVcEhi1IOcke/CROMqKj6Ip+BUxnBUMCH3GOs2aJdvqopFF9wPpR8I7FKWlpaDyLqVlBQsOnC5ORO3YgGFBcXf6wbm5qaegIyVyilNiJio2TuZBjG7KKior/p+0zm3kEpN2i1oZkzZ2rSlcF2VNR2v+t2VuHwb9kw3mxOOfuBVhZvVlCa25yOdF1DU9PVPp/PtSxrKDPvLyws3Jqdnd0tHA53s5RySL9pFReX6/qzk5P7NIbDvXr377+upqbmIs0NTkR/dV23xjTNftHR0TvmzZt3TJzmx3siHIfyvn9GuAU0KSnyXVcTbuhdsHZBn9S9EcYkbYZ9TZ1hZWk/qA+akXOa/vKLwCwF+m3zuBxfY4SzU7NHMPFcBDgghHp1fl7BH7URViH1phVrTdOT7uqrrz5FhsMTgbnkkqlTP1z+4ssTWTll8wsLN8/MuPJ0h2AAMJQrdh9l5FeFab6gbLtXM1PJXWQY0wYMGKCltpi/EHnU3WEtRWaCmAKKqnOKcpZck3FNX1vYo1Apg5iMz2nny6/lvdaYlZXV3VBqokJlN4XdpX5/9yhwDgwRKLozOUhaX1OIPsx0NgOuyi3MfS87NTudDJ7MQGuQ8S2ly3SpMieQs3NGRsYYVnSuFPxJXV3dPzTVnXB4jKSIBJmicHj5/ECg9sqMjCUgeP783EKdY/mF6zkz+9faCDfawVxNV6d/m56VtZQVzv3s889WlJR880PouIzlv6mQ22666Yau3RLmCBJQV1sz78GH58zSCkI58555rLysNDVpyBDQ6Uv6m3CLEa6pqYl8H86aPh3e/PsbUFFZEaGq3F1TGwml/fzz7RHCDk2Usbu2dtIv7rxz9Z233j67c/eus+1guGfp5k8X1uyovm1ZSUmbXv5aQzE0KemVsJQZVVVVh3bQJw4Zcos2wqUVFS8MSUr6GSFu/bSsbOmQgQNnI/N2FGKkPs9EP4pGvC7IfEGzgHp00LYXm0Q/RMM4Ryi1AZXaRMz7Gixrn8X8e7DtgmaPyISyiopbtedgWFLSDxzmqaWVlRqj430ckxE+WuX2muhRJoutOPrA7mNhzFoJJ/eLijZfBkIdoHbo45j+CO8qVQsoLzqjccMnOqTlaPVnZGSc7DqO1smdKBAnN6f3jF+0aFHkxSUrObmfK8RWV8qfKqVWG4ZRzMzLhRDPuK77mEDUvCsfxtr2XQ2WdU+zkMFwllIrDz3erK+rmbheIoBzDhrhQpByZth1dRT19YiohSMqhGk+rMk6EPF+UOoAI9bZzHf5AaxmqbTfIYB+SchnRD3/Rtu2XWQYxlhmTtXeNNd1/7R48eJ/6SbieE+ew8r7/hrhw4HVM9VnSHBcI8Iv7SoA2ZIO+68YhaMYYUXqPpR4Kxhc3Mx48Vt/bOyS0P7QP8hHl9kH7DhhiUeI4HVEONN17PusqKjejuRZtmvfYpH1Z0PovEiKAoQcJP6jtO23DSFGSBYj84ryZmky9J49e3YXQnTx+Xw7IRiMc8C4gUCRJrpChE1E8JEt+SFC1As5Dhg+ShwS+mvlp+YsyTiIDJTEtIV8RokMOzejfqNhXsWIexi0u1mcpPnjHRkuEGbURah4AgqxGBiqbNc+SbJ8KcZnDmMHL2firaxgNAIWyejQ29BoPYFAmuVqAKJakVNQ8MT0zIw8YDyJtbShAtfwWdnoyGsVQ/33wQhrlqGxo0c/0L17jzSdC9xwYP+6nZ9vv+V3Dz30+i9n33pf5daqOy6dNhX21ddHCDpa74S3b9sOU6ZOgS1bSsF1XTjnvPOgvKwskp607OWlMGXqVNi8efNruc8+e1352rW7f/OnvyyKiYs9X5DAur17GpRjn3XbHXd8sZc7hmPwwIEBR6lrWxvhoYMG3ey6blV5VdWLgwYNOlkodT8grpTM4zkUmmX4/deC686PuKqVmqKIVoNS3QgxSWmVJebuyLyehFi3ubz8ncTExO5E9ACGQr8mn+9mZnYRoEkxd+Jw+OHy6uptx9Dktl76nYww651xOO6HLqvx6MJwQbgExjQUrok7LUsqvEdQ21SU/hk17GI2xHMCqUtrS2sCgs32SquxccoI+P8XoCN1TrucBeJGRrwPta6zUi8/9/zzEblUvRMmnWMrpWYeq0WAcQxwPwFocpWxze5hnet9M0l5lwSYDUR7EPERIcSnUspFAuBpRjwFNK0IwHIiuhmV+qXL/BS47iJFNEwgNpBhvNasdPVzqZTOAz6fmTcKPX6InckwHnEcp5aIzteG2wS4RzHH2UpdJogmA2LOwoUL25pa1tbx/Xde5xnh1mhHog0Pfrr/zoFX3zSMRzHCQPL+3MKCidMzpl8EoB53WKaiwkdBQAoRXQwKbiLGtzTVH6Nc6o+JeSrYGLxTAWRbTI/ML1wwJz09fZABxpOm30zptHF/sHZAVCoKHJuXn3fdjBkzuri2e51gyBCCltmgigRQESK/oZgTicVnmo1GunI6mHCDCTTDBR5JiuYodB9AgH0gKUYhVyHgGwx8kWHgyv4DBwZqNmyIroVYf7ThXAiIKcjiCUWqh0k4wIxRT+3fL3sT0CUGG4tBuTeDhasaQ6FCv+k/HwGnGgQrbDc8xQL4a0iIYSaKUxyWvzcR56GC9xiNt5RQbm5u7trszMw7DTRqD4Qa81t2wtmZ2a+w4se3VW97rSPthKdMmjRp5OnD/9Kvf79B0pFO/f56rigv//2Tzzxz79kjR45qcuQjt99x+/i6ujpwDqYo+fw+qK6ujnwH7t2rN0ycPBk2btgAGzasjxjq+vp9MOWyqWAYhvvx2rXpDzz44PNnDh8+MS0z8/Ho6GhNY2iHgiHfmjUf/HRBYaFOD2lL+s6hmX/q4MED15WWVrWORk5KSuoupbQPGmbNEZ2EUiZYRNUbKyq2nXDCCb22bdu2W2/ohiYmDg5KWeNzXdFE1CXasrraSpValqUVdZrWrFnTNGrUKLNpz57emyorP+vbt29XnxADHAAOh8Pbd+7cWftNy/Bbnv9ORljXqXfAQhlPUwyPkAfkk+KMpjve851+BRgRrvY2SRnqALTV0af/SiDcgYj+1oaYIkqg8v6Ghvi7juaW1tHQGzdu/CMq9SMG6E+GMfS5556LpFC1NsIEkCiZ12sFQmSeD0QjhBCrEbGzlHKe67pdmnnHb9W7U2b+AzM/pFOKkPk0IBKo1DLQ+doAv4nITTIvIyIhENcpgGqQchIT3YhSzkKlurhC+IiovLi4OKILnZKS8hNmnkQA/2DE85pZ04IGwLDml4EVzQGrt3zLcWwPt/33GOGk9Kdn7XFiHwZH52p3gIMMiBF1X2HM0u5oReqB/ML8i5OTF4rYqJeud6WcCUBKheFSw0cXE8C5oJw7hWkabkgEdzXs2tuta9dfCqQrJcOD+YX5j12TlZVoS5wXdIJTtYGakZk5QUqeYxCkzy8o2KhVTnrFJ2Qr5PNcx/mzMKyHBJrXEzq2JUQwKOXprGhaTsGC67MzM68BpcYLosfYxZ8iyYBA3ABKOQ5ZmvbyMkR8PSc/Z8XMtJkJYSOsc/yiWXIXRFyCwAlImBiWzhN+4e9jK3uyq9wXDBazCaFkQVF+UVZq1pkAfBUKXgGM5ymCJwFgKDGcHbSj74s2DswnxAX9hwxZ2qLyMiMj6yeukoMxJP6Q90JejVYwIckfSglp+cX5H3aAWRLpQvqkSV3B57s3Kjr6Bi3Vqh2M2l0RDoXfcBy+MfBiYFOPbt0uuO322+/csX37Gb169vILIqjfV68FCmB3bS1Ex8SAHbYhMWkgDBk6FPbU7QHTMu3169btXb1q1a9eWrGiUHM5X3F58gt+X9Q0XYlSCogInLBTicg/zA8Eyo4R07ZEox4tPenwCFpd/ZHcq2297hib/7WXD9SOs2bbcMzegZYSnTUxF5OEkczqIgB8xDizacm7UaddLwy610RKkAe7qfWE97GdFmyIf/5IxnQugDkiZsRSQtblHBJviADCoELKSX49uH7J3a2kCg/v1bRp0wZYprlFeyQWLlx4Qct5bYSBuYwApje7ly1XU35KOc1APIOE0LvPdxEgZPp8d4RCobn6mzci9nEc5wHTNLXWuKam1Kxa2kuudZNvNQzjWjccflhJGQuGsQURXyKizkqpy0ylblKINwNRtZRyLzD/LyBWS+ZXtG4wEY1B5lLJfA4y70QhTiWApUXFxT8/XgP7HyhHj9ml2nV/eN3fNQHnuPfllMx5N+1VcXO4gxhhJANQ1X7FCF+ZmTnSlfinvKK88zWIOjLa5/M9iJJ/ErSM/p2ESJAhex6D0u7ZeiFwq+1yAiDcSkw/R1C3O0iPRjnBj5VhzAUyVqESr1gNdZ85XbpcJ5W6GNlYBiBDivBcYlVpK/WYJYz7WHEDA64VxJ87LJQgTs/Ny706OzPzOgScsH6TP/vUoU13A2JvJbAEEbe7IVcYZExEVH/LKcxblp2efQaASmfmKmI6hQWWGAw7HSUzyKQPEESlK93hhmUEOOiejQTnNbuZPmSE8Yrl2wbRSpvhekMZc0IcOslHxtmWE32vYzU+K5mrkeh9HW3Zze9/ec9+xy+FfBRQbSE0NkqQ5xiMqiEcvC0QCEQiyzvCceGFF3aOsazrhRDJtus6yGQIIv3B5H3VJP/yUsmr2jhinz594v2WNXHEyJHTxowePWT06NHxH334UcL7//xnlBAC4jrFqbHjxu2Nj++2+523V9VUlJe+Ul1dHbhw0qSqlhebSydOnNMsmn6mUChAALmOE1ZK1bu2/bMVJSV6V+sdAH0BIKo5dqiijXnFX8GM/9a1Mxh7wxAH1OjGxMWObdz1bvRp1zQLnv+aAHsAcCQVx0CKVuD+T2XDJ0tSvpz7fKjMNdYpJzkGBRBJ79APHQhMOgPC5uAl54RKtWrVEV9gUi6/PBWFeAqUuq34+ee1MY0cOpNBKfUzIcTicDj8GSJehYg6UKuEiDK0JvhBGtI3BcAkhXgWMa+y/P43Q6HQj7XAgpSyh2ma2p7o+8YVFxc/m5ycfBoxT2eAPY6Uc6OiovoppQY7jvOa3zTPVER1TU1NG/1+fzpLeSoZxvM6iIuZB0kpPzIQx4EQAxDxgJTy40Ag8MZ/8aTURlg/6//e7o3w+KseG9cQNFII1PEU5/4Pjh2KLkNP/FXJ3ed/KYLxqtTU3mgYlzyTnz+vpXEzk2d2DplNswyfNefAgQNNcX7/uY7kaYKxWjjBRcrwjxWCts/Lz3krNTV1OJExprAw/6m0tLTzLMOYqiS8mleY92ry7GR/3K64syTKHyFpp65aY7N8Q7ufZqSlnQgossAgTecXMJW5x3GdkQuKFizKzs4+Qy+S/Pz8gvT09P4WkU4LOUGQ9SIYUKYVTYQQZc8+++xm7R4cduKJlxJQggJlEmJpXXT0qvgDTVOR6DRAessFtzEcDpcOGzaspmLLpsmE1gUg1VqrU8wi0PmrpnmB4zgrY2NjtULKACHEG2DLycwwHgVarMBvyagHni5+ujQ5OeuEGIOvYJMSHddd43ecF54JBL6RKeg/OPDfpmqtsdtVS/5FRUWZwnWjNGVfbGws+/3+/Zp5qlWh1Ldv36h+PXr0Hj32rAEJ8Z0H79yxoycwGF26JexlUOWr33mnsrq2tiItLa3xcO3YPn369N23b58daxjRTUoZzFwfGxsbs2PHDh0Y853TXr5N59vhPdbBD1fHFY+IMTXFaGDwc4RCKGI1LWnK5WfvW1f5dUFW2jGyxnf6BEk0UAEf2g3r+4lcQTa9Pdr+ZMOR7tfu6E2ffJKLltXk8/lmHa6Dm5ycLAKBQEQHWl+ry9RzRv+9YcMG1Pm/X/e/Dv68W/PQf3FP5O+D8+2QjvHBNEL9e+ScLldf21KfruNg/boMfU2knFZ1R65th3PkWJoUD/BVdrN2txPWQgbJyYEvTbBj6WV7vDYQOKKk1qEJ2brNBxdDS6J660msJ25kcrYIph8+2VsWyheLmjElOSWCY+vf9UOlReD7sEmvF2DrNh267uD9LYvr0GJoWawt7T/CIm1ZNJGF3XoxH1yweiF+qd6W6/T5Vkn7kXI0NkfoT3sc8uPVpja7eVseWC34tDwQ2/jgaks9x6tP3/tytDG9p5nX766vIqFDRI9qaPS9raOkDyviqPdrIpyGhgZn+fLvnlv8vR/E4whAOzTCx7F3XlEeAh4CHgIeAh4C7RgBzwi348HxmuYh4CHgIeAh0LER8Ixwxx5fr3ceAh4CHgIeAu0YAc8It+PB8ZrmIeAh4CHgIdCxEfCMcMceX693HgIeAh4CHgLtGAHPCLfjwfGa5iHgIeAh4CHQsRHwjHDHHl+vdx4CHgIeAh4C7RgBzwi348HxmuYh4CHgIeAh0LER8Ixwxx5fr3ceAh4CHgIeAu0YAc8It+PB8ZrmIeAh4CHgIdCxEfCMcMceX693HgIeAh4CHgLtGAHPCLfjwfGa5iHgIeAh4CHQsRHwjHDHHl+vdx4CHgIeAh4C7RgBzwi348HxmuYh4CHgIeAh0LER8Ixwxx5fr3ceAh4CHgIeAu0YAc8It+PB8ZrmIeAh4CHgIdCxEfg/PacA0PRTuDEAAAAASUVORK5CYII=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2875" y="0"/>
          <a:ext cx="304800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100693</xdr:rowOff>
    </xdr:to>
    <xdr:sp macro="" textlink="">
      <xdr:nvSpPr>
        <xdr:cNvPr id="4" name="AutoShape 3" descr="data:image/png;base64,iVBORw0KGgoAAAANSUhEUgAAAeEAAAA7CAYAAABMmDLzAAAAAXNSR0IArs4c6QAAIABJREFUeF7sXQd4VUX2P2fm3tfSG6GXFAhVFARBUURABUGKoaOIAoqUFXuPa/2761oQFQREikCCdMG2EhWkCEgvIQkhhABJSF7Kyyv3zpx/5kFYRJCmu4iZ7/MLvjt3Zu6Zufc3p/0GoapUSaBKAlUSqJJAlQSqJPA/kQD+T3qt6rRKAlUSqJJAlQSqJFAlAagC4apFUCWBKglUSaBKAlUS+B9JoAqE/0eCr+q2SgJVEqiSQJUEqiRQBcJVa6BKAlUSqJJAlQSqJPA/kkAVCP+PBF/VbZUEqiRQJYEqCVRJ4LID4aSkJEt5nTpWKCi4YmbnjSeeKAMAumIeqOpBLksJJLZrZy8LDZUrV670XpYD/PMNygYAHABcf76hV434MpRACAAUnz6uyw6Eb7r/wy5Ot3wAgF8RCx+RNJ/3yLBdKUm+U4Uffvu7wWgJGAOAKJm0q2sIIBC886TbooOF3coB5hQsvS/3D11Micn2MMPZEQmrS4xc5Fzc23mu/qr1fDva5I7uCLpTC+RfHp119xUxV+d67sv9+t9Gjx7o8Xh8Hik/nzFjhudyH++fYHz1AUC9m7v/BGOtGuLlLQEGAJ0B4KvLHoTjh04fV+ALeQuMK+S7zjQIQC0wJ6Wf+1Thh93xSV1mxUyQJgiizQwkAoHBBDwNjNUyQbzlI+hevmzkT3/k2grq/V6EJq0vAEFLYtrdzsX3Zp2rv9DEj1uiYFMZQLbbLBlTvnTsH7tRONeAqq77JfDi80n/lKYRdKyk+MX33nuvak4ufV00OAHCuy69qaoW/uISUCDcHQCWXf4gPOijcceMgHfAKL8y5oxp4OCFjpyUCb8A4fA7p9cBlNmEdAgM2R7ADch1KsyLKnBElYbpprjBFmH7/GhBpFnLtiXw0KKnCqHjDGvNhpEsd0qP/wgn8V/2WqbHcajIVwypSSYkJTHYCY4YqMEzU0YVR/b8v6CCErfbf62yJCbzIDM9tI4WV7orJdEI7TbjKgJvVHHAke9AaewdV2nBUT8Hh+eHlWel3nuqRoWQmKQHG7VbMoKJjNEhrmmj81PuPdJq5GQ9vUwEFge2KYMprY3TJ09dP1rEg+Lyc0p2BNvt9arf4tl0Wr3wwUnBAOFQOGdcSeX9ob0+DtWkFAVL7yuNHvqPgKMzHysHtV2pKn7jSY9bezSxW/HqkuJib2x8wighjWpFhc73fEZ5kc/wHZLcuqnKPH3Ri6UKhC9adFU3niYBBcLdAGB5FQifkID6iv9XbPHnAmGCHJ3KWvu/qNxKPIqVeQ+zLsRgAgE8SxLCK8zUzwEzvyDJuyDyIuDmyyFFlo3FIcZ4QOgHAmzA8GeL6XheOpx5htfyMAPsajK5iUnoxE1Y49EwybV0xNGI3h91AiEeF8AbEOJmMOU0ndNVROwaLxOv6JLFMIRHBUEUIh4EFJOKljywLPD26VEaowcYpz4AxAkhDgGXiAD7aCz31UPpe0QCa80A8hHh3cJouQSmjDoJxmGJ025gBj0upLQBshAG5AHTfLXw8we+iuw5PVACPU4kugNDjsSWmt6St0ralTiDt1RfiMh3oEAPIXVjkl4qKo3/GlJv/s+m4i/0vt9yww0xjoCA1naHI8Q0RAMNeRTXeaFheFlYWFgvAojwuFwpphAHAbFRuceTy4l+NgyDewzc9s333yitTvyFRHYpj1oFwpcivap7T5XAXxeEzwS2RABBVgkek4EhfwnGvzs4nwOEgUgASb/pEAF9hPAQAauPjL9rkOjPGERy1KdIw/sjcPYRCPkuIe5kLnk7OGgKMbYcBdZR1khg+GZRMU8KDaH3kcFgKbzTGOhOIvobIZtgAfrGBLmSgCQy9qYULAsBvUyHQRW+ivYkzceBWAMADCWQZQD4JAf88Vhd1+Dw/ba7CfEtQDlHEu7jiI8hw28MQRO5Rk+ChEaAbJKQ0JkRtZGIw0uW3v/FSY2257SeqOEHUtA2TpQiUI4HAmKSekpOoxHYGJT0mgQexDiNQsRXJPGpiHIdCdNxfM+EEeRjPYqvy1kFSUnyr/SOJ3XsqG3kvK/NFnCnbuGH3W5vuG7Rom26/sGszz77olv79jXjW7SYZrNa65lCjHnzvfdW9ejatZamaR+ahjwaGBiQbQijic/r/a7Q5Zq5evXqor+S/C7yWatA+CIFV3XbryTw1wRhSQAMENRfQAKmIp8kQs1gNzzU9XvYnl0LVmxrBGVe3X9dSvTXIThe93cp5wBhKaVLcvgMJKg+TQ3wfSnZNYA0ySC8izGI4kQfCIlDbKH6516nZzYyfl1RGGsQnlsehYG2RmCa9xCywRLYJ05L0KhQX8lkhtDRp5e3sQh7LBlyNTH2IWP4XQVYziUUTxe1PPxPSHqBAm9PidSszteRWDvJxRBbQMletyukCTOxPyKMZsT/LRGfRpQTSFBbqYshmpe5pQ6zAWgnAm4lgBcksUnFVx98JvznWokAMJmYnFSkhb0IKf38AWlhvafcgRJnSIavOK/KeSfs51qPI8JL0sBRqIkxAMwrLTCoOD/uYFhI5g4CWUooByCwRYhac2F6B/m4e62nWodDZzJ3/y5zdRk30qVTp66BVtsAXbMsbdmuzZrsjIz+7vLyDs2bNdvQqEWLBuFh4V02/vhjnWOFhXqra1vnBoWEfLN3z57l69eufSIkNHRRVI0as1d98YXVYbe/C4zNXNau3YK/2kbmIqa3CoQvQmhVt5xRAn89EFa4qyNC2waHocxrgb1HQsErGHhMDjfHH4YX+n0Ku7Jj4Y3PO8NBZwBYuQQrJ2gbkwMZ+eGQ4ww4Dt6XWs4FwiCznc7cWH83UU0IMotYWG0+HAEm/geE5fsE0DvAErKq3Cj5mAhu4lxcYxrwCjB2PZDcAci6AsJ8ZzX5YOhRPoUDdNDclqtMu7sZAVtNjKYR6WsYyOlE8m9FS0ZMUl0G9V4YwangDYasrcnEfdxkrRFxPJHcD4DNgLGNyMTTZGhPAhNNTI8xyBZkEabBZgOYaUB8FwC9wBBeObb4/pdDe03thYDTCPBjpx74HJwISKsEYWLs2aJF930Y3mPyw8DZG1KwCUzDUSTNPGaxDj2Wcs+h8N5Td5BErmmsp2maSwmp0PDpfV0r7j1yqdPxZ72/T8+ez9kt1tva33jjzk63dLo+IiKy/vxPP9Vr163D7uzTB8tKS3H+p59iQV4e9B88GOrHxMivVqw0t23dwnv26eMVhlGSnpHx4RdffHGLM69gs1lQ/krKDyvz/6zy+C+NuwqE/0uC/gt089cDYaXxVnMQvNL/M7BpBP9a0Rm25YaDSQDx1Yog0uEBSRqk5YVAsUcHDRC6Nc+GJ3svgMlfd4Xkn5qAx1QJRJe4PH4LhBlkSzAPOReNrH2yl45JWlhwnfuR4buGgESmQxSXNIkk9bGTWOXR+AyS2EEKszvTLRuF6VuOXFvCpPiQGH4nffwZpokRnGNHzaVA2GxGKNcByneEZs5Cn76WANZygpd9TDOYMD0a8nuJ03VCyH9ojN1LjIeQ4Z2DqN8DXFqk9I3jpF9PQI8Sw38SQB4D9iwQW4VMzJaALyKQFyT8AwH6EMkBhHyUc8l9MyufS4EwSDZFEH2NHGajpBeAMMFAebOG/EkmZTdA9qRUlnK0/APA+4lO7pcMDFgjEHeREMNLl426cpLHL3BZDRs0qE9ERMTb/QYNqtXmuuuwtKQE582eDYZhws233AKSJOzZtRtKSoqhYUICVK9RAzasXQeHc3Phrv79oW79erA/I0N89OGHfH9a2sjgQ4dmTNm06VcBdBc4rCu9ehUIX+kz/N97vr8eCCst1qEjDLl+LUQFeuDTtddARkEoaEwCEIJJDJgyUSs7MAJ4TQ7dmmfALS22wYpNrWBdZq1f+Ysvar7OAsIRd3xSS2pGGgAdLFo8ovFJMo/EZB7iKR7GOb5JxAcRE1GM6G3ToAHBjrLvXUbgZADWgTzGzWDlHwFQE5I8FZhowQilKdi/uIbXMIBONmm29QI2lUjfAscPixaFPhl6Z9E4AhiOhNWQ4VokUCDaniF1kEw+Dia7GRi7TxJt5EChBJBQ4UNPYihXS8KnEOgGQixiwGojg2U6WB73CuM6APEYEMYCg2NAOF+3eqfmpzx0UnM9oQm/R1J6CLlGiAYx+V5JkTYt1GEkoEaPALH2BNKKAKuFxfJcSZYvK7QO20SIeyToD5YuuufYRc3BFXBTQEBA9P1Dhz7R4eZOoxo0aOA4nHsIMtMzICwiHHRNB4vF4gfcwKAgME0TomtUB2dhERw+fBhaXt0SwqOiIP/oUfj6yy+/2bZly+ivv/9+3xUglj/6ES4ZhDc6GtcwhH4tIoYQ4AXFMUgDWcKUA+kBLb0hzKB8Hcr34XVwMnPgj374qvZ/Vwn8dUBYkorfIX/kszIvcybBqhG4fRw8As8aEa2CtUJsBph+vzCC2+AgSPmQOXB2CcGkZwHh+h2TbEXhdW5gQnqLloz44T/TTWhPnFnTQkaCQLZNeknXrZggPca20laHCwM2V2uma5ZQZ2HOj6GO2rVAEzEMzXSv1xJm09BGIbY9WC5rSSHDi6yfrwsr6hwoA/BaaeEHS1Pu2wvDPraF5UG80EQtZnqPQDVHFs83a5DFEqq7cJuLOx1osSegEEcArEC6jAabuad07shjjlunVLcE8HhpkI/rOgfTKC2yHtoDKWCG3F6/AVhFLErKt4ZY0k4n8FAgzAROJ41PFhxWoZuOOe3FaeBP3SIMvP3jSM0GTUAYjITYUvz5aCcQQdCdH7bnEsucNXHXqdHWv+vr8SdpLOnxx2v6pHwmJDT0/tDgEIvPNMHn84HP64XAoEA/EOu6Dk5nsf+vq7QUgoKD/f9W9Q4dyvmmzOd7dOLEiduqGNzOa9IvGYR/DLj6Fg3kGxIoAQF+QdhzrhEIL1pafJIz35bgvpEEEwjsIDBzHwj8fn+4a2F8PFQxo51LiJfP9b8GCPtMBk1qlILbq0GW0w46SpAnkkqV1nsuy7IfwP3leGCWz+DQNSEXfjoYAaVe3a85X3A5Cwif6OdEh79q2B8e5t9NHB/P8Z3F8XK2a6f+fqY6xx/sF234mzsREP6r/k7K4pS+T4zlVCmcPq6Tbf5CVMc1YTaDGL5QtGj4+yeGcZpAKyfgVHmc6bcLnoU/1Q1DEhPjvF5vd58hbEHBYV97pXdrSkqKfyfYrmnT8Gvatx9RLbr6+OCgoBqGYYAjIAAQkfLz8vzuk7DwCFQAHBIS4ven5OTkgKvc9b6rtPSfU2fNUmQsfrkHAkTddNtttxQVFUHhoUM7A6Kj92yqMlGfulYuGYQ3BLS4DYlN1BmLMy8wvZ15GcR8krUouLG3CyAG+AdmAklJxULSBospk/AG97rzWdyD+vSpZ3AeyRgjKWVucnLy0cTExC6apkXPmzdv1vm0cXqdxMREuwbQTlF7zk1J+fpsbfTo0SPSZrPFqL5N0yxljB1ISUn5BW/CxfT/e96TmJjYkjHWxm63J8+YMcPPGti/f///Y4zNadSo0Y6kS8/GuPJB2BAM2jXIh2f7LIYStwNeXXI77DgUDhq/IAvQyXk1BIcezbPh2X6fwA/b28I/V3aAfJf1woH4N0H491xGl3dbYT2ndieU04DzV5wtDk6qisw983w1adKkbkJM3EsOh32wxhgIKb7duSv90c07NivttbJoD48e/VZwSOgYrmkUFBiIuq6T1aZSsBl43W40TBO8Ph9xRExPz/hm797dY1atWbO3soG2cXHB9sjISWEREZ2FlMJZWJjvBei3fv36KjP1f+R8ySC8PuCqW1WQpYYs/mJAOG7Ggc+CErxdkTBIWevUJkv9RwRkmpTHuLyXf17+JSYpv9pZC/bv338SEPUhIh8iljOi0ZKx7iREy+QFC24ZOXKkbrVa2cSJE/3adVJSEtu5c6dSEixNmzb1ng5C6vq+bdtqGpo2RtVJTk6ekJiYyGvXrm156623FMHPyQ32wIED7yEppwDRUSmljkQL7EFBjylq1aTERMvOnTshZdeuSisBS0xMtKpc9pSUFCMpKemk7qTGk5KSQklJSZCbm6s4vWHKlCkn4xqGDRtms1gs4sRvCvRo7NixloiICJGamgp2u52vWLFCPb9/bK1atdIjmjSxfDVrlmvQoEHdhJSJCPDMvHnzcocMGNDeBBipadpTs2fPPpyUlKTt3LlT3WdJSUn5xfOd55f3ygdhUzCIjSqHUZ2+hYJSB8xc3Q6OltqAs4vQXtWGUyI0jy6HMd2WwprdLWDRzw2h3McvPFDr7CCMYXd8NBoYFBctHTH7NycyiVjYuqnNmA27S6LVJ83XiUmWUG/16zTU2gjT+KLo8wd3nKmd2onJ9nJv8Q3EqVrRoty5AMdzbB09J9bUKSCB6yKtcOGInPNZTKG9PqjPmOUWkLK2P/+LCBHBhhJXFiwekXq2NsIHzw4mn1HPgNIjZSnjqqJyzyKo0aNHB6JhPGuxWJ7gjIPXXb4wKDBwzKtvv503cuTIq2pVr17Pa5rlruLSLogwMDo6OrpRo0Y8NDQUPF4PMM79PmKvxwMZ+9Jof+b+UoNgcWRY+Apu4eUHDhww8wsL1y5evNg5YezYd0yvdzgwFgiIP+gOx9A333zzwPmsg8o69evXr56VleX3/d9+++3WvL17bW6bTdjtdq/L5Qres2eP34/fsWNH7fDhw/bw8HDTevgweU0TiyyWOiGMHSliLMg0Tc68Xmmz2VBarUVerzdMkTZbiUqciNYAREt47dpHUlNTZaNGjQL27NlT9uKLL2LyzJm1EdHiJsrPzMz8FTn+hTzLGepeMgivc7TsZmUw0QIsphKEFcuMOINWrAOC+lJXFqUJ152etSyomacTShYgT4NZxgAMUxSBgFv0duVb8OxMcgqEZwCAVvHfy0g0BQAyVGwHCdE6MDi4W3l5+VQAiDZN88eCgoI3oqOjnyAhmhBiDSZl6vzPPnvcP66kJNZ/9+6WRPQKSBlIiCWIuNvlcr0SEBDwMmOsqZRyeXJy8puVQDywf/+xFcGcowXnA1HKbkg0DAAmSClNJHoMAHIJ8c2A/Pw9rqiosQBwD5NyFSB+CZwrf/o3hmHU0zQtgTF2UEqp+qjDOQ8iosnp6emL42NiBkjEoYiYb3D+nE2Idj4h2iBiggbwT8F5BxSiKxGtJcRXbQB2k+gVgdhKEr3HOT+EUt4tAB5CxIZE9DwAhDPG3pg/f/68/omJXyPiESJqDoxNlVJOSUlJuRD3wpUPwgpqHdrxpc0ZgiERvObZfcDnejnVrjPcboLLx8FuEVDm4/4c4wsuZwVhwpA7p2UjYbZz6X3X/2a7Iyfr4fk4FECfQtLzf0VLHnxG1Y9KnBToMy1PMtDHE/pGOxeOPKNZKaDnR9G6pFcrTCvxDLC7ooAM6T4nDLTyR4HwagIYV7L0/vTzebaQPtM6I7F3GMj6JGU2IhhAEEyArxUtuX/yOdpQAry4XdH5DO4KqDN27NjYjh07/l9MvXp9BREUHju25UBa2rgR48Zt+/LLL9/v0KFDP7fbDV6vl3Zu365Ysni9Bg38rpaNGzZAaFgYxDeMB6/XB0pLPrB/v8w7chTiGjWkiMhIWPvDDyW5hw7d+sDYsek/fPfdUqvV2kGqfvILSj3lrvZ9Bgw440bubKKNb9DgB0L8sHbduvOP5OQ868dNxAMcYJ0iDSGAf+/LzJzbOCYmXgD0ZQAHiMglAVQqHDGAnwRiE0bUkAHUIaKNxPnPjGiglHIzIm4VAPdwxnb5WcA4T9YR7zWIPuMA7U2i1oyIUIijGucLdmVmZv+Oy+CSQXiTvcV1JsKTACwWEVS+hSSgaohUHQG1ypfhBJ9BFoEsxhOuJ+FmWsKsrK+CE3x3MomxoAPI0+LZGQfw+ehLS35ZH+wBZ+P69YNwBWDVQMTZQoiHOedrAcArpWxVvXr1LocPH/5MQ7QR4tWSaDBj7B4SogUwprjrb9U0rcmnn35aNHDgwEghxJtE1JgBLASAIcDYapByNyI+R4g/ElETMs3xKQsXfq7mYmD//qMF0QsVm6VXAeAqkP5vRzIgKk4Bu9oEqnVQwa38k5ByJBL9gCojgsiDAB1B0z5DonhCbEVE+4ioJwqxjmlapCAKZYwtl1IqLd9giM2AaCYnMiXnw4BoK9O0p3xS9mVS3swZu15I2R2IRgCiHYm2cca2EmMaIxovAMYgwExJ9JWU0ocAA2x2+3WmaW6QprlFacIVPAg1NIul7Zw5cy4kSO4vAMIVjBHK6+u3NJww21zqy6girI+bfhSY04VrwWoAvw3CWUiQ7Vx6fwf/WEdO1qEoDCsJLk6Ov9VkPbw2GwKI00GaLxcufeA5dS166MwAb6nnSQQ2AVCOLFo0co6/jeN0kQhJSRySkkz1W0gea8FMiC5aPmKFujey58SaPrLfwgTf7lxxr1pcAJDMExMBUlL6CUhM5pCyq+Ib8UtmqpBeU29hQNOAcKvVzsfXCvYdynHbLUc9NgNA+S2bcoCdAlJSRMeOq7TUhmkIU0aakJjCoOkuNaYKRSCJASWp6VKThZCYop/6zB2TVmmpSfkEsIug403sVxSVSas02JlPoMZ5Smk1cqO+qShTnv77pa6D/+b9iZ0TQyLqBD3Hde0RtZgN01xm8/Gx786a4lq3bt2ktm3b9ncWFcGqb1fBx9OmQaOERjDqwQchLj4eNm/cCOFh4ZCTewiCAoPA5/PC/HlzITcnFzp0vAmaN28OzqIip9ftvu2ugQPXjxkxYopE7I8ADsMwtnL09vtg+qeZF/K8cXFxP4EQGRwgG4gCpaap6PZ0DrBKSvm8FEIB7nSd8ww6/uHLAKIySdQHOf8oKDT0m02bNkFcvXqtuaYN2JuRMaFhTMytIGVnjWgWEnlNzt8UAB+glEPDdf0+53Ht6VuJOMTt8YzJycmRcfXr36YxduOezMxHLmT856h7ySC8EVrpPvAEBQWgrvrS7UZ5scv+IDH5uIY8Qp7YkzqQQRmJURbJlnMmTEYS1QGKdZOzjeAG4hpJ2IGI7kbG6p3OuIsakCmxvX5NyfqzaMPHQRigM5NyBzGWK73ed5jVOhykvEYCTKgAw/9jUq4DzgdxTXtdCNGGhDjKNG0SSbnDarPFzJw589jgwYNrG4YxnQGs4br+ljCMt04AoYeI2hDRDESsIaVcumDBAv+JQQMGDHiApHwbEXcCQENTiOeIaLemaWrTrnzJ6rSeQsZYPYZYg4qLB3/6+edFffv2bc05f1pKOZsBxDDOWxPAXillMzVeDlBdIo5HxGwpZX3G2F7TNJFznsEQ60iiWoZhPBMYGBjsdbsfEUS5Gud3c8bGCymfZ1K+ZSJOVRrtgAEDepIQzyHAh0zT3tZ0vVV2TExm9K5d6kN0JwIsk4wN1Yk0AfB/Xq/32pYtW5ZcgK/4ygZhBZY6U8xYCIYg4PzcQVjn+6KqtjVUEdMMfFJcOJPWuUAY4KDpK+9t0e1Pg4CaYMGKFFra7lw84qULBWGJ5lrw8VeA4X4OVFPxhTFOCwqK9G8igozhwFkNazXxmu+IVscA33jUeA3wQSFYYIlz4chlYT2n9CcJXQjxMEMRj8APEspPipaM2l45luMgDB+ClC7iMBOAOUEScWH5SupmAzLEvRxxzrFlI76N6DV9DAiK92likgVYb1OQyg8rZQTtkcEcZa4gnd8BQLUQqIiEOb1o+UOrI3pPe0VKUYdACgAtCAi3M8P6VuHKISWh3aaPQ4u4gQiQS/b5sdKDswOD6jfSmDGSI9Y2ATxMyDVFpfFT/qz80h++8874WvXqva1pGmRmZk5/aNy4BwEgZN26dRMVCG/YsB6mvD8Z0tL2QHFxMYx+aAyMGv0gbNm8GQICAuCzlAWQnZ0NVl2HH1b/ANWiq0NcbBz07tsbTCGceYcP3z7k3nvXzZk+/eHIGjUed5e7qm9ct37u3p1ZE1JWpFwQIUrDuLhvmc/3mOD8dgaQAojjiLGDGuIqYRjPM8N4SVos9xNj61HKeGQsAwGcPp9vp6ZpvSo2Abv3ZWZ+1igmpjUCDNqTmTmhcUxMdxOgj464gEzzqOD8nxLge8Ut4wgMfN7rcj0phFjNOO+SlpHxqFqbDRs2vEqaZlJ6Zmbv8323z6PeRYMw7QiobrqhGRLU4SHGWmjo21sJkOsdV40ChJc0ZFGVZukA5FBGvn4HyrYv7Hcat7da65ACDGJtNwmpfcoQo5WlrrIwTWnI9BJjZS9hazhT7jcO7N//U0GkmaY5jnPudxFwovcEouKt/5Ah/gul/AA4H14R5fciACjt75DNZvuXFGIfAdSfO3duQffu3cNsNtsLuq7fSVJ+KQC6Msa+YUKsJ4DXQcrlwPkxwzQnLly40O/aGNS//3jG+T2mlI8JIR7jiNnA2BQhxN85YpAhxF5N07488TxPw/H+9jDEzBObxCgicgDiPsbYTyRlXxAiCxmLqrDiFQqi+X7NnYhxxGPI+fsgZScJUEtK+ZTO2CBllRFEq60WS19AHGmaZhciaoqc7wGfby9yfowxNl5DHO4T4gMJsJ8jegmxrdvtbh8YEJBGAKoPSUQTGWMDhBAjLBbLM8pnfB5r6coFYQWSgTr6ma7qRR6DLdm1YGduBPjEpRNtqIUebAVoXS8XGtc6DN/sbAjpBUEXxqR1HiAMHvMhsupPAJrfgeQ9GceOJmGX0iXDf/RP7vlowlKONDnP1JlttfC5tjPGkwnkaIaw122ad9t121uEPEaA50HdoOcIeXOBchKCvB5Ra0ZIT3BubVJhzP+78LgWIoPDgDCcSXz32LIRT50KwgjyXQa8iSDhQeURJvJpwAYLzoPQNKcR8r8VLRk+OaLvzDkgzBuk4RkC9sBHyPRdByRNRK0WSPONCnKRm5WBgQiSGeAgAqGbhvdma2D4Uml4WwswX+GSagJqgxnRKEkiGBjSfXT5AAAgAElEQVT/O0kxCYl5kLGxJLEfYxQrgMUxJrIq2LXGkYQ6oswXX/rvMX/KvOItGzePTWjS+F2VcvTjmtUzb7jppvsBILQShBfMT4Z33voXeDwecDqd0LN3b3j2+echOysLgkNCwGK1wEcfTobUVavgcO5haNe+HTRr1gzuvvde2J+Z6dy9c+ft944Yse7w4cNjoqKikjzl5RFzZ82as3716kemzp179Dw+KCerNIyJWecxzduzs7NLWsTGRngYewmlPIiI/yYhXrIUFiZ6AgPrMZvtTRJiKzCWjkTKjOcRnB9iPt8TadnZveLr12/LEQfv2b9/XHxMzB1cyut1KT9yWyw2JsQbXinH6gATGOfz/eeyEq2Qyn8HMA00LQeF6EdSlu/Lynr3Qsb/R2nCtCawmqHBRCS6Coke1tqVr6zsa6PjqgcqMiH/zpBFVWrCCoRdZA64tqzhAvRblH5dFBjLnwJnE2BiBUOdftKUzQBIwhcYWtoLz5y2hP3vuqunMtcmf/aZ3xLmD7zaurUrWSw1LJx/S0T3CMPwVGiePuT8B+Hz1Wa6XupyuX5y2GzKnPzuiYhmpVXHENEQJCJg7AhjLJ0xttFU9LlE9ZTGW1RUlPzVV1/5z6MdNGiQ0qpbOEtKZgUEBLRijLUwTXM5Y6wuA7iDAfg0zpdqdvsuj8dzh5Tyxgq/8H7O+UrT622IjLVFBYhSbpSaFsuI1GlEB4UQh3Vd/yYhIWHt1q1bb+a63pkBmBVj+FggRnOiUAD4jnMeCVL2Vi51BhDCdT1ZCFEqhOjDpGyEjH1XYQFII6JrS0pK5oUHBzcyhFDuIBvnXPm3v+l3112PI+eLpVS0++wWzvnXpmGsRsY6zJ8/P+081tyVC8L+iEHgMOG2VdC37QZ4c0UXWLDhGkAmzpmSdC7BqUXOiMMbA5fADQk74aHpQ2Fzds1z3fbL6+cCYWWOLuFdwkPKoyTabgEhxzCGzQWnu4sXjlAfnBMgTEMAtekEvteKFo9+Wv2szNG+Mu9TIOFvEtlwicZBTeBqBHiJrPAWePkn6iQdrsFQYcLfEGUjkvgmoPxYEn5cbA0ZGyZLupHAeYRyJgOZA1IbTQRDmC7ypIFzGcNdhc6cIZVHIZ4wR08BwHxCfB+ZLABCJFm6BjDoTibobZD4WOHy+6eG3zm1IggM2oIph5AOj6Ee2Esapc8LqSXrUg4GDZ8mgoeKLMFTQ8ySh7nE10mKXsjwdWWAII63OkOxMKxI7hYCvmEAV6mgCQBzBiAUA3FllnzLS563HV4LmRbWH1GOJWANdFOrmf8npbnctH79mGYtrpqoWzT44bvvZ97UqdN9ABC8cf3691q1aTNwzqxZ8I/XXweP16t8w9D9jjv8IKx8v5HVoiArKwumfPAB5B46BAdzcuDe4cNBBW51uqUzHD16xJmRlnbrPfffv+HAgQNja9eu/UK5yxUxZ9asORsvAoQbxcXdJwBmp6ene1tERwf4HA6lgThB1zO5YXQq3r//s1wAd0JsbDtTykCQskAIYTJNa8w4jybEDenp6euuatiwlluIFmkZGSvr16+fYEHsrgJhTCH26xZLjT379i2MrVOnqUXX6ykQ93G+1SpEAy8qohnkSlvzmOb3OTk5v2fqyyVowlGB4ClvYJpQ3VsG2wI7u05ubi4WhNU7TxsDnxOETzEEe6U27OfEF7SJl5fdgDfDqUePnvwWqchlFVkM8J8oahUs17BhQ5wyZYqZmJioBwQEsPpZWWZSaqpM6tiR7YyKIpUapyKnVZ1TUxxbtWqltW/fnkVERKgIZtWPVBHEubm5lpo1a/qS/G6n/yjrI0eO5JVRy6qeCrBLTU0VHTt2tEZFRamoZ3/EsRpTUFCQpVWrVmZSUpJqm69fv57n5eXJTZs2mf37978LTFP5dmc0bNp0Y1JSknomf35ljx497KWlpapdFc2NJ6Kp1YYGk5KS9NzcXCoqKlJ9qbFJ9Vxut9sSGxvrj/4+MUb/uEf26GFX6u2yZcvUuPx1p0yZ4t8cqefds2fPzSTlALfHM2Hp0qWl5wEKVy4Iq4cXkkG72EPQolYBfLe3Luw6Egb6RaYmnS5MlfrUo8V+CLG74YudMeAstx73O59vORcIAxwEAwYzjT4ljqFkyv2MYRfJYKBz0QgV+OCPSAzfVKMzWmxfCq/vR91+6Nb8lBdcwT1nxzLmmc+Q1xNCDGRglhOwbxmJJxhap0mO04hECzTZvcThIUCZQCTeRWTTAOHNokUjnwzp/VEXELCQAD7jHPYh4T3SxERNF26TcDYAZkfWKR+cPnGcP3Wh0idMgBstkh7KWzri5MclvNe0+0DKN5Fpfzu2+N4Z4XdOmQuAbcGkIaDDM4IwxrTQQFfKyK2hPSe/wLjlBQSz77FFIxaG9frowYrTm94GQcMqaMyeV+5QYNhNRW2H3/lRFiBukhJaEEA1jcE/JKdjKJndBGMXSmky0t4EgkJACCPApgE8ovqhRX3+jJqw/vFHHz0dFBScdOTIYTiUnZOdtm/v6u3bdhz7x9v/ur5nr17XfLlyJSxeuBB2797tJ+G4f8QIGDB4MOzesRNU8JXTWQRHDh+G4KBg+PCD9yH74EGIi4uDRx9/AvIK8l2fzVswd8eOLUaDBg3at7z66ibVq1fXt/388+dpB/ZNmD9/0fns6k9d/acH26nUEaV0VB5Idkpu+i9eGl6zZk1Lbm6uAs1T6/jvi4uLs6Snp8uOFR/m1OPX/R/TEy2c+gKq/tQH7lSQON+381z1LhqE/YB5wit2up/2UkBYbA56lUyYwJgKHD8+fBUlLQStPegq69TgzCCMiYmJJwOv8/PzsWPHjgo0Ly5/8xSpqYj4yMhIbdasWX6t948qCrizsrK0wsJCfypVSkpK2aBBg4IrgsHEBQZI/S5DHDp0aADnXKg0q/Ns8MoG4fMUwv+m2m+C8NSDDDBHAkzVmDZZSPfDjHgUMO1pIeVT3LB9qPygauCOW2fVsNi8qYyzeBLmBgn8Z0TZhmnWa6TXs4HlObrIGqXXgMRvGcCjYPimgs3xMQFritIcLoiPYRwaCp94hnN6HxAPCE0fpZnGEAn4KAG8xJFZieEQQtlPM3zlglvmIMCB4JCcwVkzkvyLLaTPlM4M2BQizOdA76OAAkloIzJ/As5vAKL3JcEHiGIlMv1tIAoGMu5Brj8jBYUITveWLhqZFtJjWlfkMBNJfomS3pDAXiROdzCS1wLyj4FkDWWeFCSVOfojAvGalBDPEAehxPG6qX1p6mY8MCFN4KM5QTdirAtI8zEE7E6SOjqX5VYwkV36h+a/tXCaxcc3bn711Un16tTp4S5320NCQyEysppn+/atntWrf3CMHjPGMmb8eFi6aDFMmjgRcg7lgCLrGDhoEPTtexek79sHhmnA1ddcA5pFh09nzoLvv/8eDmRlwTPPPQdDhw2Dr7/6CubMnCU456Xh4eFaUIDD0bhpM7bi8+VSGMZWKcTjuQsXpqYeB7Vzlri4uNq6lHaTcxHsch3ZlJtbnpCQEMENI0zdvDMjY78C0FatWjmKi4s1TdOUxlVyghQEY2NjozIyMgrj69ata9F15dPzbEtPV+lyrGHDhuFpaWkFiQD857i48CHp6ccWxMU1KJeSWbzeQrBaI9xCGEG6zqRpuux2Owoiq72s7OjanBxfXFxcQO3atctVjmjDhg1Dw6T0rU9Pv5CI1gsCYUqubS+NKg5wBIprhcBDlmzXTlSnfZ9WLhaEVxFoHTYErQIG7fH4xuM4CHMAQ8iZut01Apv9mpWrV69eoTarVUUmC0kqLgP4qYFT55zks1To06dPPcbYu4yxw3l5eX9LTU09X0C64C4HDBjQocIcfQcjWjw3JWVt7969IyyMPYeMrZ2XknLcYnh5l78OCPtpJ/27wwvQVs8yeWqnKQQHziuOKLgQ7ffU9n4bhLcxYodM9L7CUZ8DAHkAmIVEN5HEHQKtD5QuHXqcYEEd7BBSq10Ff1QSAjYnAjsClQLKjWBqbxQtv2912J0fdZAkFjIBL2iO8JnCLHlPEjbhpm+MZJb7iFMTDUU/YcDNEvkTHKQdgPkE0jIfh0lWYEqT7WmQNoxTuZtzXZmdD0Z43CPTVx7XhAN7T7+JA73GpLxanRLpDxpnml2SmUQgZ3Piz0qCTkByO3KMA0InEzBOcHpMue+JfGNLlj6UrqKiw+6c/gSBHExAnAFXxLqzipcMfy201/T1SLIlIdsCJKOlpGyp4UjdsLik5nmDE7tOIuQhICND/h00ikXCR4jBPr/WYcJVxPBbpyVk8K8izS/jF/Xqpk3vCg4OntO4SWPLTTd3otjYONy+5efvU7/+dur3a1fXfee994bcfMstCc889RQsXbzYD7YqMEuph926d4fOXbr6KSrT09OhrKxUmcwgOro6LF+2FNq2bQtPPP0MbNyw3vfRlMnTCvLyvx738MM9oqKiEj1uT+DyZUuFMAXLyT7w/La0tLd37dpVdj6iimvQYKXOmEot8TAAr4dokkXTVC5qXkV0tHQbxiRlIk6Ii7uVAGqp81MQsXDvvn3/aFe7tr3Qbv+XKeULOsBMhvi9IDKFpu3RysrWkM32/N6MjPFxcXFR3DBeNTXtHQQYD1Ju0TjfB0RdJFECQ/wOAAqQMZW/WgxEOabLtVgPDOxpAKSqDCYmxNMqLWdPRsZH5/NcJ+pcGAj/bKsvfPqzUspenOMHzGRvYfuSwvMF4ZJy6ttObD5u/TqtlK2rFm2Vrke5BR8CwJOmaD8IWwBEOQzjB0tnnwn0VTCVw+H4SOXwAkBdAFhqmuYCXdcPG4bhtlgsYVarVfljb5CGQVYpf3CaZpnD4eiCiMVEFM7c7jVOw3AGWK03cE0LN4m2a5p2AwJMIYBJKgDKarU2NE2zBRHtnD9//k+JiYl1GVFTnfNcE9EmhAgDTRMoBFlMs9DLeYymaWlBQUG7S0pKrgIAxaGfsW3bto39+vUz09LSrq4YZzNE3MI5jzJNswdxnpIyd+6a/nfdNR45v5YAJs6fP3+d8jv7fL5QRhRk1bS9Pfr23d2v3y+zJy5g3v+Iqlc+CKsPkQLgemFu8BgaHHXpwC8WOE9MgSkZtKxZBJkFQeAyFFHHRQD7bzBmBd0xtQfTyVW86FBqaO+6HaSQ9pJysTbUrnck1A4VLx266VeUkb0WhwRDfjvkPAgEHZOleVtK//1UoapXPTE5qkwU36Ry30qLcjODQmq2QeQhQaXahtJAEaeCe0pyjG+hx2EK/LluQ47UjJmQWxQZsxFmfOcL7V2nuSStJnPKtVpwnjB4+HVcY2WFTQ+ur2S4Cuw9sxoTvmvAAqEqjFuJiiTXOefbij67Z3tY4uQ6JLClMPQ0YBCFqBL63RvIqzUFTloZlvwES5847kNJTObBHuc1XGfxwgfpJfbg7erow/CeU7YQMgsQvmIy02Upsf107Nt7lIuGwm+fHSTs3jbM9EWDgK1F1x7dA6k3QVhIelciLPNKPcPKzTYmGHvLloza/Uv5/RHv1u/X5t0DB7bIzT349o03dbr5kcceB6vNqrTeA4s+WzRh1vxPv926deukFi1aDFq4YAFk7NsH117bBg7lHoJDOTlgGia0a98eylwuKC52gsPugGuvawu169SBj6dOhejoaOjes6fKJS5MS0/v+uXChcag++57/foOHToLw9CVj3nP7j0mctZlweLFZyVdOf1p42JjV3u83p45OTnFcfXrP65zvsckGqTOlDaJvPv371+t5q1RXNxdSFRfAjQ1iTQk+r5OvXofHzl4cLFXyvs0gL/v279/dGxsbE1G9BpHfEsCPJGWkdGvSf361U1Nm1kBEC8wzu+rSIx9IS0nJzeuTp0YTdcf3pOZOT4hJiZWIj6FRBsIsYlFypdNxoYKxr5R/nQUIqni2M+v00JC/gnnT815YSC8MShSIg0wTerBpTlJa+ddeqbVcSZN2CY52NsUP1XvpYKj3EaWSs+tAIGoQQQK6KACNoH+Y4b2A7CKRBLimOEqb+m4Gc5KuJOYmGjRGHteAvQ9evRo86uvvlr5SL+ucB8FAWO7pZTvVcR3vQCIkSjlZmaxvCJNc6+QcgsyVgukTAHGkivydecQ0VfI1RGmUJOkfIQxpo5a/UZK6ecvICK1YVeUj0Eq5xYRVZ7vYUk0TAJko5oPgEPAWH0p5UYAeFpnrJNQ14lYRc7uyyjlMQbwd0CsA4jzGUAaAtwq1b+J6hpS9kPEIJByhyB6x6Jpj0gpWwJikCTazBh7+DwDpn6/F/i3W7ryQdgUHJrXKoAJ3b6CUrcd3vmqI2Tknzg16SLEbJgcOiVkw5O9FsF3O6+CyaltL9wf7H9LNHDwQkeO/6CC00uSWvcqtOx4vqy/qH+f+vuZBq/04RcRkirvPaVOUsW9J4MVTm3zVxzMKmf3tDZOr3M23uYT/Z86tP+MpeI5FNWcCpg46eo77flOvfHXzxLec+oWQNIkanc4Fx+oIF843aRcec/JoIxTOK0r5XfqtYtYAP+DW/bt22cdMWxY83uGDXt88N13J7pcLhVgRet+/DFFSP56xy4dJzSKjx+iyDqEkCClCfl5BeCw2yE9fR8EOALg6NGj/v+PiY2B6jVr+qOllbYsTBOUeXv79u3OI3l57Q9lZT0UH99w1IgHH9RCgoNg0ruTNu3avm2StGjJF+Lfaxgb+71EvCM9Pb0koX79W0HXm6soUyJapCgS92VmLlY+4oT4+L5AVE+RPBDRFCIaSgA/ccQ+PqIHKig6k/ZlZDyotONjuv5PRrRUkS2kZWQM9IMwwLS0rKw7GtavfzdyXlez2SaR2x1oIj6WlpExtllcXKyP6CUhZYYmpc0SHPyqz+VSebWZppQdEbEVAmQzKWfv2b/fn796HuWCQLhwY1iIK7rIVzs7MAgKytx4J5wxYOdMIMx9DKJGFCyrOdTZBhhFAB2HYQJi3OI/UJWRijU9TQ9gOoH0wXj2c9kHOOqM6Un+x1TR0BWWkaQKLTVx/vz5jRXFo8fjWSOlzKsAzac45xEkhAp0jALEaJ9hdLFaLNukaT7ONK0FALSQRCod7AsU4lMOME8y5jClfN/C+X1eIRI1xqpJgPFMymcIsS5yPhuIXiOAIYhYvyJ+7DnTMN7VOL+DEPMBUfXfSwC8pSHWYUT9/dYMgE/8QC5EbaaCTHW9BIRo62faQtwgGWsNUv5oCPGVzvmHADCvworSSSJmV6RgqXzjzpzzx+bNm3fKwTjnMdt/bJUrH4R9JofWdfPhke5fQ2FpALz95U2QURBy0dzRPsGgS6N8GN9tGfyU1hjeT70GityWKu7oP3ah+luP6DV5s5ScgxQ9ipaP+j0ZkP4Lo7/0Ltb+sGZcQX7+O8uWL4HMjP0QEhH+3p6tW9959KmnXjx44MCgkLAwf1S0ECYU5B8DKUzofddd8F1qKpSVlsH1N1wPWVn7ISg4BMLCwmDH9u1Qs2ZNiI2LgwP79zvdLteNe9PSbtiybdvL1aKqhXft2gVKi4rmFbnd45OSkvIu5AniYmN/snJ+v88wQgBxLCN6ViK+rDH2muHzeWtnZ+9V/uVGcXGJQFRfsSnZdP3vrtJSk1utLwFihGazjRA+37sWxCc9QnSVRI0DS0recAcHT64g9ngUNa2hMIwuOufvCqLqyFhPNM2Fpq4f5FI+uzcz84GEmJiGFRSKE6TH8yFYLN2R82wQIhiJuGJa4py/4xPieo5YIy0z059dcB7lgkD4PNrzVzkbCFd/MP+L6oOc1zELhJ6MYT6xlT01L9i/VVcc0oxAGDSdh7j+hglnBvzKMZ0A4RellInJyckJCoTdbvcqAJh19OjR6dUiI+dLgAKmyDAAJhDRLZqmbZBSduaINxLRXUXFxd2DgoIe0hQIIroM03xPY2wWIfZBokeAsWCfzzfEYrG8BgCKUGMqSHl/8oIFNw4YMGAgED2OUj4oGRtJRMeIaFkFzeRDcJxF7WpEVHwErRmAYt9S7F/RpsXyRLkQpUFS3gJC3ANEmwTi9Yi4QtO05YZhzMLj2vFtxNhKKWUmAxjLEV/6NDlZ5ZZfLuXKB2HFahVk80Gg1QApGZS4LeAW7ILYrvyx7oodC8n/NyLACxZm+m0+BWXW35m28nJZG5ffOEJ6TmutwoLCyg/uyEo9HhD2VyjfLPkmeu6CWaP2paePMoVZMyGhESQ0bLg8bfPuB6cunOP54vPP39uxfXv/yKgoKHeXg+kzoNzl8puge9x5J6z98UcIDQ2Dq69uCUuXLAGbzQYWqxX2Z2RAcXEJtG7TBqKjqzk1zm/bsmPHTw3q1Xv1+1WrRqenpweZQpTExsT8EF+79sPP/eMf532IQ+OGDe8WPp9XEPmYxbJ/3759W5s1btzZ9HqD1Zx5pPw8KyvLE6sc3KYZZAUINV2ujXsLCspia9eOtdjtjQpLSlLDAgOHkJTHKggdXKVu9+a8vLyCRjExV5vH2ZE8JpHK99S50niEcFodjhUiL8/K7faWuw4e/KFu3bphDoulxZ709DV169ata9P1RobXe4gxplsQafeBAz/Xr18/WgOoXxtgS2pW1vmsq4sCYdcPjlYQAIcDrinPPdO6PRsIRz+YvzJ6oLOdpkPo6TzRJw9uOBEibprSB4Sva7XK3sE68Cu/8+n9Kr/4wIEDnycpe81PTr567Nix1qNHj37JGJuh4hCKnU614WlHiAUgZXXkvCcQ/Sg576YTXS+O52G/Cpy/jkQmMbbW8Pk+0TmfSehn84rniNMqTMsqz7jINM1XdcYiTKIhKSkpXQYMGNCfhHi04tp4ABhORPlEtBwAHqigvkwnoq4q5AQRq1cwZ32smLSEEK9wxmqTaS4SiGmc804AMAOkjCWA+5ExBxGtJyLFU/1SxSlIK6SU+xFRgfzrKSkpyhVyuZQrH4QrJa3As/I8YfVbnRC3359b6LYcN/qeqKjYtRTYVuY8+OkpJUJMRJn/tKRSr+I6Bz8L10UdYVg5oKpTlC6Xl+CyH8fQgQM7HT5yZFJ0tej4u4cN49dc0xL27U37pP2NNyqyjrAVy5ZN3LVjR//wqChQJmkFwoqww+NxQ0xsLISGhEKdunVh7Zo1sHXLFqgfEwPl5S4/oYfValWnyEC9evWcUZGRt/fs29dP1hEYGJi0fdu2iORP55Vu3rwpsHXrNsPffPetOYh4JualM8lQvUIqTUhFAZ+aalT5ap2aBnOmFKOTb8qJf1SmNlXeV9l+ZbS2ejH9famo6ZRfsktVpkv5zben5sSeNjbV1fkEeFwQCLtWO2padD0BUTxOiN96fDQj8FDZsdODpc6qCY8+8mX1ISXXMQuGnEzyUgZpP2EB+AipXJSDIC/7yRICL4Mo3XAWhqwzrvXK4wxTUlI2Kc14+/btzSwWy9G5c+ceVccNBtntzRXxCRhGWKnHs8Nqtbb0+XzbHYihJES4PTJyr9vtbi6ltJaVlW0zDAMjIyPjjxw5siUqSpFXQQPGWIzb7c5cunRp5pA+faLdphn12dKl2xITE6M457UVpSR5PNFSCKPY6y202Wy1bDZbvmmaEcokrkBcCHEsJSUlK7Fnz1gtIKABImbY7Xan0+msERoaejjX4XBF5uc3F1KGOsvKdqxYsSKvb9++zRhjx+x2u6e0tLSGx+PJXrly5YVEwv/R34e/DghXSlIdtlA9UMDDt38FJBnMXNMe9uUrtivyB3BZGfr/Eh6PfLYwBm0bHIZRnb+GxRvawvLtceAxFFBf4tycBYSTE5N5KqTa3095/9QoVJXPF1xxLJg6meR8PhK/NTg2cuDAcLemsYMHYwtTU3+RPH+JD/XH3Z6YmBgY4g0JYMEeZpoW3Lpva36MJUarHlpdTlw5UZ1a4pfL8OHDg+rWrauS7C/kJJM/buC/Q8v/+vvrzXPzjj7StHnTG3v3v6t+UEAgrl6zZuZNHY8zZp0JhN3ucggKCvKfGexxe6DLrV0hLS3NnyfsLneDOiu4rKwMut56q59JS2PMGRoa6gfhgwcPjq1Ro8YLZSUlEfNmf7pqzdo1jcPCwvq++/77x5nazlFqtmrlCC4ubrM7Pf272JiYOGaauiUwMJ2Xl7fzEjmYrsuKlKdyjnjEYMyZnp6e37hx43oWIUyfEGHIebRBdGzfvn3bWsTF1fRyrgu3284tlnjgfI9mmsJrmsHpBw5sblq7drhX11un79//dVxcXIxiOlLBFFYhMnccOLD7XGO9yOsXBMK0Aqwi0vEmAXuAMdgmiZ7QPnf9+/RjBs8EwrrJIGJgwSfRIwqrc00GqoMeRDGPMLycgReFWYIF5emWfSWpgWHO7VYzUrJxcWXbLsh1cIY863MdqHLqpqZy43LqRgoVaUePHj3oxDF/0LRpU1LHDE6ePNk88Q07tY+ztVe58QKVz6zymBWRx2lzdra889NzzNVt53qui1wOl3TbXxOEwx0Cnu+zCOpFFMErS7rDT/tr+bXayEA33N48Ew4WBcH6/TXA7dPBEBo8dPNaGHTjd/DBl7fC0p+bgMdkfxgIDx80PEZI42lrsP2RKVOm+I9gUxGMVt36d0eg47XK3y5m2tVJJzryAQCsCVM7aEkHiMx/z5w799QzaS+m6fO+Z/DgwcFEFI2IRy8kmX7Y3UPGg2BNGTJDRUq6fOXPOzTHjciFCzQttTI5ftiQIU+T5F+WG+VbKg+8P+/BXaYVlcnwbyNHtu7YpUtS59tu6+ZwOGDt6jUzbzgHCFdos3A0Lw90TYOBgwfDt99+C4cOHoSs/fv97Fn16zeA5lc1h/DwCKUNO626fnvfAQNOgnB5WVnErBkzvli6dOnn3sLC2albtvgPNT9XUUFUeVbrW0T0tUbUQxLNqKCwXO/QtJ4SsTdjLB+EWI26Xk8KsXlfZua/G8fFPYgAJRJRnaZzVBC1lYgTKrimb2KMRRmGof5+IoRwWzi/Vql4P/IAABZQSURBVEjZXnL+IpOyHyB2RE3rC17vY4S4FhElqEAvgKVp+/dvONd4L+L6hYHw+qAIH5qdGWEsIsvghN9g29JfEcacMU8YOHis3qENXj20LOy6IhNagLm1WUJHb44+jtwYJohFIJN1rVyzqONZvWC+f6ys9qPdYKU/dfBSSmJioh2l7OU/gI4x9Jpm+qJFi9QpS79ZhgwZUsP3/+1deXwV1fU/59yZyXtZWEI+7AIhLCourAq4YdVaRBbrLzE7uGFtFUX9tdbaurRWW22Le1GUkNXwBFEU0FqNRZSqKMomZEUwQEIgQJL33szce365T8IvImJQ2qZx5q/kzcxdvvfeOXPPnPP9hkJXKoAPhBDxqJMVDeNTx3EmBoPBR9rIJPWlOpKTk8cBwHDLspYWFBS0SV71m9rZTs5//4ywfj3Sog59uu6B2CgJW/d0jnwnlhJhTP+98NjVc+H9siFw/9KLYce+mMgGKzGhHmJ9YdhV3yUShKV5qb/z8TU74enp00ch8XvA8ExOQe5MXY8OlpC2XCUsMSknJ6dNRPqaTm3v3mCvQCBPT1il3T6xlu8XklUvRbjYVOQyci/lYFnuwlydrvEvO+6eMMHY1bt33HubNzeMGjWqc7ghfDJauKWtfdENuzIz7UVmY6NU8I5AIauqq14b2Lefzj2ui7aD858IBCKeg6ysrOXE9GTi9sRld/+X7PLbCDx+/OHHN5508okPm1EWrF717oJxZ4/XO+H4V156+dFNG9enxCckHHJH651wxAjv2hVxOU+85BJ4e+XbsG3bZ6CkiqQr1dbuhtFjxkB8t3iI69RpX1xMzMQfp6S8W6O5o3v2vDvY2NTtufyC3A/+/s4vngi0bd619OW0pKTuYYDFkvnJzhUVC9dAJEKXhg4efIN03aqyyspXhg4adCMCrP20rOytE5OSrtUqSkB0qqtUkHRuqGHcyK57ERF1UVLqh3mTD7HAVipbaek4xFOZaCsDDEKligBxRGl5udZ71epLZyohrq6oqNAYHe/j2IzwerBAJ+5oF3m/+BiI3RM6EnnG15J1uO4VVcEhi1IOcke/CROMqKj6Ip+BUxnBUMCH3GOs2aJdvqopFF9wPpR8I7FKWlpaDyLqVlBQsOnC5ORO3YgGFBcXf6wbm5qaegIyVyilNiJio2TuZBjG7KKior/p+0zm3kEpN2i1oZkzZ2rSlcF2VNR2v+t2VuHwb9kw3mxOOfuBVhZvVlCa25yOdF1DU9PVPp/PtSxrKDPvLyws3Jqdnd0tHA53s5RySL9pFReX6/qzk5P7NIbDvXr377+upqbmIs0NTkR/dV23xjTNftHR0TvmzZt3TJzmx3siHIfyvn9GuAU0KSnyXVcTbuhdsHZBn9S9EcYkbYZ9TZ1hZWk/qA+akXOa/vKLwCwF+m3zuBxfY4SzU7NHMPFcBDgghHp1fl7BH7URViH1phVrTdOT7uqrrz5FhsMTgbnkkqlTP1z+4ssTWTll8wsLN8/MuPJ0h2AAMJQrdh9l5FeFab6gbLtXM1PJXWQY0wYMGKCltpi/EHnU3WEtRWaCmAKKqnOKcpZck3FNX1vYo1Apg5iMz2nny6/lvdaYlZXV3VBqokJlN4XdpX5/9yhwDgwRKLozOUhaX1OIPsx0NgOuyi3MfS87NTudDJ7MQGuQ8S2ly3SpMieQs3NGRsYYVnSuFPxJXV3dPzTVnXB4jKSIBJmicHj5/ECg9sqMjCUgeP783EKdY/mF6zkz+9faCDfawVxNV6d/m56VtZQVzv3s889WlJR880PouIzlv6mQ22666Yau3RLmCBJQV1sz78GH58zSCkI58555rLysNDVpyBDQ6Uv6m3CLEa6pqYl8H86aPh3e/PsbUFFZEaGq3F1TGwml/fzz7RHCDk2Usbu2dtIv7rxz9Z233j67c/eus+1guGfp5k8X1uyovm1ZSUmbXv5aQzE0KemVsJQZVVVVh3bQJw4Zcos2wqUVFS8MSUr6GSFu/bSsbOmQgQNnI/N2FGKkPs9EP4pGvC7IfEGzgHp00LYXm0Q/RMM4Ryi1AZXaRMz7Gixrn8X8e7DtgmaPyISyiopbtedgWFLSDxzmqaWVlRqj430ckxE+WuX2muhRJoutOPrA7mNhzFoJJ/eLijZfBkIdoHbo45j+CO8qVQsoLzqjccMnOqTlaPVnZGSc7DqO1smdKBAnN6f3jF+0aFHkxSUrObmfK8RWV8qfKqVWG4ZRzMzLhRDPuK77mEDUvCsfxtr2XQ2WdU+zkMFwllIrDz3erK+rmbheIoBzDhrhQpByZth1dRT19YiohSMqhGk+rMk6EPF+UOoAI9bZzHf5AaxmqbTfIYB+SchnRD3/Rtu2XWQYxlhmTtXeNNd1/7R48eJ/6SbieE+ew8r7/hrhw4HVM9VnSHBcI8Iv7SoA2ZIO+68YhaMYYUXqPpR4Kxhc3Mx48Vt/bOyS0P7QP8hHl9kH7DhhiUeI4HVEONN17PusqKjejuRZtmvfYpH1Z0PovEiKAoQcJP6jtO23DSFGSBYj84ryZmky9J49e3YXQnTx+Xw7IRiMc8C4gUCRJrpChE1E8JEt+SFC1As5Dhg+ShwS+mvlp+YsyTiIDJTEtIV8RokMOzejfqNhXsWIexi0u1mcpPnjHRkuEGbURah4AgqxGBiqbNc+SbJ8KcZnDmMHL2firaxgNAIWyejQ29BoPYFAmuVqAKJakVNQ8MT0zIw8YDyJtbShAtfwWdnoyGsVQ/33wQhrlqGxo0c/0L17jzSdC9xwYP+6nZ9vv+V3Dz30+i9n33pf5daqOy6dNhX21ddHCDpa74S3b9sOU6ZOgS1bSsF1XTjnvPOgvKwskp607OWlMGXqVNi8efNruc8+e1352rW7f/OnvyyKiYs9X5DAur17GpRjn3XbHXd8sZc7hmPwwIEBR6lrWxvhoYMG3ey6blV5VdWLgwYNOlkodT8grpTM4zkUmmX4/deC686PuKqVmqKIVoNS3QgxSWmVJebuyLyehFi3ubz8ncTExO5E9ACGQr8mn+9mZnYRoEkxd+Jw+OHy6uptx9Dktl76nYww651xOO6HLqvx6MJwQbgExjQUrok7LUsqvEdQ21SU/hk17GI2xHMCqUtrS2sCgs32SquxccoI+P8XoCN1TrucBeJGRrwPta6zUi8/9/zzEblUvRMmnWMrpWYeq0WAcQxwPwFocpWxze5hnet9M0l5lwSYDUR7EPERIcSnUspFAuBpRjwFNK0IwHIiuhmV+qXL/BS47iJFNEwgNpBhvNasdPVzqZTOAz6fmTcKPX6InckwHnEcp5aIzteG2wS4RzHH2UpdJogmA2LOwoUL25pa1tbx/Xde5xnh1mhHog0Pfrr/zoFX3zSMRzHCQPL+3MKCidMzpl8EoB53WKaiwkdBQAoRXQwKbiLGtzTVH6Nc6o+JeSrYGLxTAWRbTI/ML1wwJz09fZABxpOm30zptHF/sHZAVCoKHJuXn3fdjBkzuri2e51gyBCCltmgigRQESK/oZgTicVnmo1GunI6mHCDCTTDBR5JiuYodB9AgH0gKUYhVyHgGwx8kWHgyv4DBwZqNmyIroVYf7ThXAiIKcjiCUWqh0k4wIxRT+3fL3sT0CUGG4tBuTeDhasaQ6FCv+k/HwGnGgQrbDc8xQL4a0iIYSaKUxyWvzcR56GC9xiNt5RQbm5u7trszMw7DTRqD4Qa81t2wtmZ2a+w4se3VW97rSPthKdMmjRp5OnD/9Kvf79B0pFO/f56rigv//2Tzzxz79kjR45qcuQjt99x+/i6ujpwDqYo+fw+qK6ujnwH7t2rN0ycPBk2btgAGzasjxjq+vp9MOWyqWAYhvvx2rXpDzz44PNnDh8+MS0z8/Ho6GhNY2iHgiHfmjUf/HRBYaFOD2lL+s6hmX/q4MED15WWVrWORk5KSuoupbQPGmbNEZ2EUiZYRNUbKyq2nXDCCb22bdu2W2/ohiYmDg5KWeNzXdFE1CXasrraSpValqUVdZrWrFnTNGrUKLNpz57emyorP+vbt29XnxADHAAOh8Pbd+7cWftNy/Bbnv9ORljXqXfAQhlPUwyPkAfkk+KMpjve851+BRgRrvY2SRnqALTV0af/SiDcgYj+1oaYIkqg8v6Ghvi7juaW1tHQGzdu/CMq9SMG6E+GMfS5556LpFC1NsIEkCiZ12sFQmSeD0QjhBCrEbGzlHKe67pdmnnHb9W7U2b+AzM/pFOKkPk0IBKo1DLQ+doAv4nITTIvIyIhENcpgGqQchIT3YhSzkKlurhC+IiovLi4OKILnZKS8hNmnkQA/2DE85pZ04IGwLDml4EVzQGrt3zLcWwPt/33GOGk9Kdn7XFiHwZH52p3gIMMiBF1X2HM0u5oReqB/ML8i5OTF4rYqJeud6WcCUBKheFSw0cXE8C5oJw7hWkabkgEdzXs2tuta9dfCqQrJcOD+YX5j12TlZVoS5wXdIJTtYGakZk5QUqeYxCkzy8o2KhVTnrFJ2Qr5PNcx/mzMKyHBJrXEzq2JUQwKOXprGhaTsGC67MzM68BpcYLosfYxZ8iyYBA3ABKOQ5ZmvbyMkR8PSc/Z8XMtJkJYSOsc/yiWXIXRFyCwAlImBiWzhN+4e9jK3uyq9wXDBazCaFkQVF+UVZq1pkAfBUKXgGM5ymCJwFgKDGcHbSj74s2DswnxAX9hwxZ2qLyMiMj6yeukoMxJP6Q90JejVYwIckfSglp+cX5H3aAWRLpQvqkSV3B57s3Kjr6Bi3Vqh2M2l0RDoXfcBy+MfBiYFOPbt0uuO322+/csX37Gb169vILIqjfV68FCmB3bS1Ex8SAHbYhMWkgDBk6FPbU7QHTMu3169btXb1q1a9eWrGiUHM5X3F58gt+X9Q0XYlSCogInLBTicg/zA8Eyo4R07ZEox4tPenwCFpd/ZHcq2297hib/7WXD9SOs2bbcMzegZYSnTUxF5OEkczqIgB8xDizacm7UaddLwy610RKkAe7qfWE97GdFmyIf/5IxnQugDkiZsRSQtblHBJviADCoELKSX49uH7J3a2kCg/v1bRp0wZYprlFeyQWLlx4Qct5bYSBuYwApje7ly1XU35KOc1APIOE0LvPdxEgZPp8d4RCobn6mzci9nEc5wHTNLXWuKam1Kxa2kuudZNvNQzjWjccflhJGQuGsQURXyKizkqpy0ylblKINwNRtZRyLzD/LyBWS+ZXtG4wEY1B5lLJfA4y70QhTiWApUXFxT8/XgP7HyhHj9ml2nV/eN3fNQHnuPfllMx5N+1VcXO4gxhhJANQ1X7FCF+ZmTnSlfinvKK88zWIOjLa5/M9iJJ/ErSM/p2ESJAhex6D0u7ZeiFwq+1yAiDcSkw/R1C3O0iPRjnBj5VhzAUyVqESr1gNdZ85XbpcJ5W6GNlYBiBDivBcYlVpK/WYJYz7WHEDA64VxJ87LJQgTs/Ny706OzPzOgScsH6TP/vUoU13A2JvJbAEEbe7IVcYZExEVH/LKcxblp2efQaASmfmKmI6hQWWGAw7HSUzyKQPEESlK93hhmUEOOiejQTnNbuZPmSE8Yrl2wbRSpvhekMZc0IcOslHxtmWE32vYzU+K5mrkeh9HW3Zze9/ec9+xy+FfBRQbSE0NkqQ5xiMqiEcvC0QCEQiyzvCceGFF3aOsazrhRDJtus6yGQIIv3B5H3VJP/yUsmr2jhinz594v2WNXHEyJHTxowePWT06NHxH334UcL7//xnlBAC4jrFqbHjxu2Nj++2+523V9VUlJe+Ul1dHbhw0qSqlhebSydOnNMsmn6mUChAALmOE1ZK1bu2/bMVJSV6V+sdAH0BIKo5dqiijXnFX8GM/9a1Mxh7wxAH1OjGxMWObdz1bvRp1zQLnv+aAHsAcCQVx0CKVuD+T2XDJ0tSvpz7fKjMNdYpJzkGBRBJ79APHQhMOgPC5uAl54RKtWrVEV9gUi6/PBWFeAqUuq34+ee1MY0cOpNBKfUzIcTicDj8GSJehYg6UKuEiDK0JvhBGtI3BcAkhXgWMa+y/P43Q6HQj7XAgpSyh2ma2p7o+8YVFxc/m5ycfBoxT2eAPY6Uc6OiovoppQY7jvOa3zTPVER1TU1NG/1+fzpLeSoZxvM6iIuZB0kpPzIQx4EQAxDxgJTy40Ag8MZ/8aTURlg/6//e7o3w+KseG9cQNFII1PEU5/4Pjh2KLkNP/FXJ3ed/KYLxqtTU3mgYlzyTnz+vpXEzk2d2DplNswyfNefAgQNNcX7/uY7kaYKxWjjBRcrwjxWCts/Lz3krNTV1OJExprAw/6m0tLTzLMOYqiS8mleY92ry7GR/3K64syTKHyFpp65aY7N8Q7ufZqSlnQgossAgTecXMJW5x3GdkQuKFizKzs4+Qy+S/Pz8gvT09P4WkU4LOUGQ9SIYUKYVTYQQZc8+++xm7R4cduKJlxJQggJlEmJpXXT0qvgDTVOR6DRAessFtzEcDpcOGzaspmLLpsmE1gUg1VqrU8wi0PmrpnmB4zgrY2NjtULKACHEG2DLycwwHgVarMBvyagHni5+ujQ5OeuEGIOvYJMSHddd43ecF54JBL6RKeg/OPDfpmqtsdtVS/5FRUWZwnWjNGVfbGws+/3+/Zp5qlWh1Ldv36h+PXr0Hj32rAEJ8Z0H79yxoycwGF26JexlUOWr33mnsrq2tiItLa3xcO3YPn369N23b58daxjRTUoZzFwfGxsbs2PHDh0Y853TXr5N59vhPdbBD1fHFY+IMTXFaGDwc4RCKGI1LWnK5WfvW1f5dUFW2jGyxnf6BEk0UAEf2g3r+4lcQTa9Pdr+ZMOR7tfu6E2ffJKLltXk8/lmHa6Dm5ycLAKBQEQHWl+ry9RzRv+9YcMG1Pm/X/e/Dv68W/PQf3FP5O+D8+2QjvHBNEL9e+ScLldf21KfruNg/boMfU2knFZ1R65th3PkWJoUD/BVdrN2txPWQgbJyYEvTbBj6WV7vDYQOKKk1qEJ2brNBxdDS6J660msJ25kcrYIph8+2VsWyheLmjElOSWCY+vf9UOlReD7sEmvF2DrNh267uD9LYvr0GJoWawt7T/CIm1ZNJGF3XoxH1yweiF+qd6W6/T5Vkn7kXI0NkfoT3sc8uPVpja7eVseWC34tDwQ2/jgaks9x6tP3/tytDG9p5nX766vIqFDRI9qaPS9raOkDyviqPdrIpyGhgZn+fLvnlv8vR/E4whAOzTCx7F3XlEeAh4CHgIeAh4C7RgBzwi348HxmuYh4CHgIeAh0LER8Ixwxx5fr3ceAh4CHgIeAu0YAc8It+PB8ZrmIeAh4CHgIdCxEfCMcMceX693HgIeAh4CHgLtGAHPCLfjwfGa5iHgIeAh4CHQsRHwjHDHHl+vdx4CHgIeAh4C7RgBzwi348HxmuYh4CHgIeAh0LER8Ixwxx5fr3ceAh4CHgIeAu0YAc8It+PB8ZrmIeAh4CHgIdCxEfCMcMceX693HgIeAh4CHgLtGAHPCLfjwfGa5iHgIeAh4CHQsRHwjHDHHl+vdx4CHgIeAh4C7RgBzwi348HxmuYh4CHgIeAh0LER8Ixwxx5fr3ceAh4CHgIeAu0YAc8It+PB8ZrmIeAh4CHgIdCxEfg/PacA0PRTuDEAAAAASUVORK5CYII=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42875" y="0"/>
          <a:ext cx="304800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95250</xdr:colOff>
      <xdr:row>0</xdr:row>
      <xdr:rowOff>84667</xdr:rowOff>
    </xdr:from>
    <xdr:to>
      <xdr:col>3</xdr:col>
      <xdr:colOff>1507748</xdr:colOff>
      <xdr:row>3</xdr:row>
      <xdr:rowOff>24191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84667"/>
          <a:ext cx="7079873" cy="682474"/>
        </a:xfrm>
        <a:prstGeom prst="rect">
          <a:avLst/>
        </a:prstGeom>
      </xdr:spPr>
    </xdr:pic>
    <xdr:clientData/>
  </xdr:twoCellAnchor>
  <xdr:twoCellAnchor editAs="oneCell">
    <xdr:from>
      <xdr:col>11</xdr:col>
      <xdr:colOff>204863</xdr:colOff>
      <xdr:row>4</xdr:row>
      <xdr:rowOff>77108</xdr:rowOff>
    </xdr:from>
    <xdr:to>
      <xdr:col>13</xdr:col>
      <xdr:colOff>737810</xdr:colOff>
      <xdr:row>5</xdr:row>
      <xdr:rowOff>1614969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35613" y="1016001"/>
          <a:ext cx="5690054" cy="178278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100693</xdr:rowOff>
    </xdr:to>
    <xdr:sp macro="" textlink="">
      <xdr:nvSpPr>
        <xdr:cNvPr id="2" name="AutoShape 1" descr="data:image/png;base64,iVBORw0KGgoAAAANSUhEUgAAAeEAAAA7CAYAAABMmDLzAAAAAXNSR0IArs4c6QAAIABJREFUeF7sXQd4VUX2P2fm3tfSG6GXFAhVFARBUURABUGKoaOIAoqUFXuPa/2761oQFQREikCCdMG2EhWkCEgvIQkhhABJSF7Kyyv3zpx/5kFYRJCmu4iZ7/MLvjt3Zu6Zufc3p/0GoapUSaBKAlUSqJJAlQSqJPA/kQD+T3qt6rRKAlUSqJJAlQSqJFAlAagC4apFUCWBKglUSaBKAlUS+B9JoAqE/0eCr+q2SgJVEqiSQJUEqiRQBcJVa6BKAlUSqJJAlQSqJPA/kkAVCP+PBF/VbZUEqiRQJYEqCVRJ4LID4aSkJEt5nTpWKCi4YmbnjSeeKAMAumIeqOpBLksJJLZrZy8LDZUrV670XpYD/PMNygYAHABcf76hV434MpRACAAUnz6uyw6Eb7r/wy5Ot3wAgF8RCx+RNJ/3yLBdKUm+U4Uffvu7wWgJGAOAKJm0q2sIIBC886TbooOF3coB5hQsvS/3D11Micn2MMPZEQmrS4xc5Fzc23mu/qr1fDva5I7uCLpTC+RfHp119xUxV+d67sv9+t9Gjx7o8Xh8Hik/nzFjhudyH++fYHz1AUC9m7v/BGOtGuLlLQEGAJ0B4KvLHoTjh04fV+ALeQuMK+S7zjQIQC0wJ6Wf+1Thh93xSV1mxUyQJgiizQwkAoHBBDwNjNUyQbzlI+hevmzkT3/k2grq/V6EJq0vAEFLYtrdzsX3Zp2rv9DEj1uiYFMZQLbbLBlTvnTsH7tRONeAqq77JfDi80n/lKYRdKyk+MX33nuvak4ufV00OAHCuy69qaoW/uISUCDcHQCWXf4gPOijcceMgHfAKL8y5oxp4OCFjpyUCb8A4fA7p9cBlNmEdAgM2R7ADch1KsyLKnBElYbpprjBFmH7/GhBpFnLtiXw0KKnCqHjDGvNhpEsd0qP/wgn8V/2WqbHcajIVwypSSYkJTHYCY4YqMEzU0YVR/b8v6CCErfbf62yJCbzIDM9tI4WV7orJdEI7TbjKgJvVHHAke9AaewdV2nBUT8Hh+eHlWel3nuqRoWQmKQHG7VbMoKJjNEhrmmj81PuPdJq5GQ9vUwEFge2KYMprY3TJ09dP1rEg+Lyc0p2BNvt9arf4tl0Wr3wwUnBAOFQOGdcSeX9ob0+DtWkFAVL7yuNHvqPgKMzHysHtV2pKn7jSY9bezSxW/HqkuJib2x8wighjWpFhc73fEZ5kc/wHZLcuqnKPH3Ri6UKhC9adFU3niYBBcLdAGB5FQifkID6iv9XbPHnAmGCHJ3KWvu/qNxKPIqVeQ+zLsRgAgE8SxLCK8zUzwEzvyDJuyDyIuDmyyFFlo3FIcZ4QOgHAmzA8GeL6XheOpx5htfyMAPsajK5iUnoxE1Y49EwybV0xNGI3h91AiEeF8AbEOJmMOU0ndNVROwaLxOv6JLFMIRHBUEUIh4EFJOKljywLPD26VEaowcYpz4AxAkhDgGXiAD7aCz31UPpe0QCa80A8hHh3cJouQSmjDoJxmGJ025gBj0upLQBshAG5AHTfLXw8we+iuw5PVACPU4kugNDjsSWmt6St0ralTiDt1RfiMh3oEAPIXVjkl4qKo3/GlJv/s+m4i/0vt9yww0xjoCA1naHI8Q0RAMNeRTXeaFheFlYWFgvAojwuFwpphAHAbFRuceTy4l+NgyDewzc9s333yitTvyFRHYpj1oFwpcivap7T5XAXxeEzwS2RABBVgkek4EhfwnGvzs4nwOEgUgASb/pEAF9hPAQAauPjL9rkOjPGERy1KdIw/sjcPYRCPkuIe5kLnk7OGgKMbYcBdZR1khg+GZRMU8KDaH3kcFgKbzTGOhOIvobIZtgAfrGBLmSgCQy9qYULAsBvUyHQRW+ivYkzceBWAMADCWQZQD4JAf88Vhd1+Dw/ba7CfEtQDlHEu7jiI8hw28MQRO5Rk+ChEaAbJKQ0JkRtZGIw0uW3v/FSY2257SeqOEHUtA2TpQiUI4HAmKSekpOoxHYGJT0mgQexDiNQsRXJPGpiHIdCdNxfM+EEeRjPYqvy1kFSUnyr/SOJ3XsqG3kvK/NFnCnbuGH3W5vuG7Rom26/sGszz77olv79jXjW7SYZrNa65lCjHnzvfdW9ejatZamaR+ahjwaGBiQbQijic/r/a7Q5Zq5evXqor+S/C7yWatA+CIFV3XbryTw1wRhSQAMENRfQAKmIp8kQs1gNzzU9XvYnl0LVmxrBGVe3X9dSvTXIThe93cp5wBhKaVLcvgMJKg+TQ3wfSnZNYA0ySC8izGI4kQfCIlDbKH6516nZzYyfl1RGGsQnlsehYG2RmCa9xCywRLYJ05L0KhQX8lkhtDRp5e3sQh7LBlyNTH2IWP4XQVYziUUTxe1PPxPSHqBAm9PidSszteRWDvJxRBbQMletyukCTOxPyKMZsT/LRGfRpQTSFBbqYshmpe5pQ6zAWgnAm4lgBcksUnFVx98JvznWokAMJmYnFSkhb0IKf38AWlhvafcgRJnSIavOK/KeSfs51qPI8JL0sBRqIkxAMwrLTCoOD/uYFhI5g4CWUooByCwRYhac2F6B/m4e62nWodDZzJ3/y5zdRk30qVTp66BVtsAXbMsbdmuzZrsjIz+7vLyDs2bNdvQqEWLBuFh4V02/vhjnWOFhXqra1vnBoWEfLN3z57l69eufSIkNHRRVI0as1d98YXVYbe/C4zNXNau3YK/2kbmIqa3CoQvQmhVt5xRAn89EFa4qyNC2waHocxrgb1HQsErGHhMDjfHH4YX+n0Ku7Jj4Y3PO8NBZwBYuQQrJ2gbkwMZ+eGQ4ww4Dt6XWs4FwiCznc7cWH83UU0IMotYWG0+HAEm/geE5fsE0DvAErKq3Cj5mAhu4lxcYxrwCjB2PZDcAci6AsJ8ZzX5YOhRPoUDdNDclqtMu7sZAVtNjKYR6WsYyOlE8m9FS0ZMUl0G9V4YwangDYasrcnEfdxkrRFxPJHcD4DNgLGNyMTTZGhPAhNNTI8xyBZkEabBZgOYaUB8FwC9wBBeObb4/pdDe03thYDTCPBjpx74HJwISKsEYWLs2aJF930Y3mPyw8DZG1KwCUzDUSTNPGaxDj2Wcs+h8N5Td5BErmmsp2maSwmp0PDpfV0r7j1yqdPxZ72/T8+ez9kt1tva33jjzk63dLo+IiKy/vxPP9Vr163D7uzTB8tKS3H+p59iQV4e9B88GOrHxMivVqw0t23dwnv26eMVhlGSnpHx4RdffHGLM69gs1lQ/krKDyvz/6zy+C+NuwqE/0uC/gt089cDYaXxVnMQvNL/M7BpBP9a0Rm25YaDSQDx1Yog0uEBSRqk5YVAsUcHDRC6Nc+GJ3svgMlfd4Xkn5qAx1QJRJe4PH4LhBlkSzAPOReNrH2yl45JWlhwnfuR4buGgESmQxSXNIkk9bGTWOXR+AyS2EEKszvTLRuF6VuOXFvCpPiQGH4nffwZpokRnGNHzaVA2GxGKNcByneEZs5Cn76WANZygpd9TDOYMD0a8nuJ03VCyH9ojN1LjIeQ4Z2DqN8DXFqk9I3jpF9PQI8Sw38SQB4D9iwQW4VMzJaALyKQFyT8AwH6EMkBhHyUc8l9MyufS4EwSDZFEH2NHGajpBeAMMFAebOG/EkmZTdA9qRUlnK0/APA+4lO7pcMDFgjEHeREMNLl426cpLHL3BZDRs0qE9ERMTb/QYNqtXmuuuwtKQE582eDYZhws233AKSJOzZtRtKSoqhYUICVK9RAzasXQeHc3Phrv79oW79erA/I0N89OGHfH9a2sjgQ4dmTNm06VcBdBc4rCu9ehUIX+kz/N97vr8eCCst1qEjDLl+LUQFeuDTtddARkEoaEwCEIJJDJgyUSs7MAJ4TQ7dmmfALS22wYpNrWBdZq1f+Ysvar7OAsIRd3xSS2pGGgAdLFo8ovFJMo/EZB7iKR7GOb5JxAcRE1GM6G3ToAHBjrLvXUbgZADWgTzGzWDlHwFQE5I8FZhowQilKdi/uIbXMIBONmm29QI2lUjfAscPixaFPhl6Z9E4AhiOhNWQ4VokUCDaniF1kEw+Dia7GRi7TxJt5EChBJBQ4UNPYihXS8KnEOgGQixiwGojg2U6WB73CuM6APEYEMYCg2NAOF+3eqfmpzx0UnM9oQm/R1J6CLlGiAYx+V5JkTYt1GEkoEaPALH2BNKKAKuFxfJcSZYvK7QO20SIeyToD5YuuufYRc3BFXBTQEBA9P1Dhz7R4eZOoxo0aOA4nHsIMtMzICwiHHRNB4vF4gfcwKAgME0TomtUB2dhERw+fBhaXt0SwqOiIP/oUfj6yy+/2bZly+ivv/9+3xUglj/6ES4ZhDc6GtcwhH4tIoYQ4AXFMUgDWcKUA+kBLb0hzKB8Hcr34XVwMnPgj374qvZ/Vwn8dUBYkorfIX/kszIvcybBqhG4fRw8As8aEa2CtUJsBph+vzCC2+AgSPmQOXB2CcGkZwHh+h2TbEXhdW5gQnqLloz44T/TTWhPnFnTQkaCQLZNeknXrZggPca20laHCwM2V2uma5ZQZ2HOj6GO2rVAEzEMzXSv1xJm09BGIbY9WC5rSSHDi6yfrwsr6hwoA/BaaeEHS1Pu2wvDPraF5UG80EQtZnqPQDVHFs83a5DFEqq7cJuLOx1osSegEEcArEC6jAabuad07shjjlunVLcE8HhpkI/rOgfTKC2yHtoDKWCG3F6/AVhFLErKt4ZY0k4n8FAgzAROJ41PFhxWoZuOOe3FaeBP3SIMvP3jSM0GTUAYjITYUvz5aCcQQdCdH7bnEsucNXHXqdHWv+vr8SdpLOnxx2v6pHwmJDT0/tDgEIvPNMHn84HP64XAoEA/EOu6Dk5nsf+vq7QUgoKD/f9W9Q4dyvmmzOd7dOLEiduqGNzOa9IvGYR/DLj6Fg3kGxIoAQF+QdhzrhEIL1pafJIz35bgvpEEEwjsIDBzHwj8fn+4a2F8PFQxo51LiJfP9b8GCPtMBk1qlILbq0GW0w46SpAnkkqV1nsuy7IfwP3leGCWz+DQNSEXfjoYAaVe3a85X3A5Cwif6OdEh79q2B8e5t9NHB/P8Z3F8XK2a6f+fqY6xx/sF234mzsREP6r/k7K4pS+T4zlVCmcPq6Tbf5CVMc1YTaDGL5QtGj4+yeGcZpAKyfgVHmc6bcLnoU/1Q1DEhPjvF5vd58hbEHBYV97pXdrSkqKfyfYrmnT8Gvatx9RLbr6+OCgoBqGYYAjIAAQkfLz8vzuk7DwCFQAHBIS4ven5OTkgKvc9b6rtPSfU2fNUmQsfrkHAkTddNtttxQVFUHhoUM7A6Kj92yqMlGfulYuGYQ3BLS4DYlN1BmLMy8wvZ15GcR8krUouLG3CyAG+AdmAklJxULSBospk/AG97rzWdyD+vSpZ3AeyRgjKWVucnLy0cTExC6apkXPmzdv1vm0cXqdxMREuwbQTlF7zk1J+fpsbfTo0SPSZrPFqL5N0yxljB1ISUn5BW/CxfT/e96TmJjYkjHWxm63J8+YMcPPGti/f///Y4zNadSo0Y6kS8/GuPJB2BAM2jXIh2f7LIYStwNeXXI77DgUDhq/IAvQyXk1BIcezbPh2X6fwA/b28I/V3aAfJf1woH4N0H491xGl3dbYT2ndieU04DzV5wtDk6qisw983w1adKkbkJM3EsOh32wxhgIKb7duSv90c07NivttbJoD48e/VZwSOgYrmkUFBiIuq6T1aZSsBl43W40TBO8Ph9xRExPz/hm797dY1atWbO3soG2cXHB9sjISWEREZ2FlMJZWJjvBei3fv36KjP1f+R8ySC8PuCqW1WQpYYs/mJAOG7Ggc+CErxdkTBIWevUJkv9RwRkmpTHuLyXf17+JSYpv9pZC/bv338SEPUhIh8iljOi0ZKx7iREy+QFC24ZOXKkbrVa2cSJE/3adVJSEtu5c6dSEixNmzb1ng5C6vq+bdtqGpo2RtVJTk6ekJiYyGvXrm156623FMHPyQ32wIED7yEppwDRUSmljkQL7EFBjylq1aTERMvOnTshZdeuSisBS0xMtKpc9pSUFCMpKemk7qTGk5KSQklJSZCbm6s4vWHKlCkn4xqGDRtms1gs4sRvCvRo7NixloiICJGamgp2u52vWLFCPb9/bK1atdIjmjSxfDVrlmvQoEHdhJSJCPDMvHnzcocMGNDeBBipadpTs2fPPpyUlKTt3LlT3WdJSUn5xfOd55f3ygdhUzCIjSqHUZ2+hYJSB8xc3Q6OltqAs4vQXtWGUyI0jy6HMd2WwprdLWDRzw2h3McvPFDr7CCMYXd8NBoYFBctHTH7NycyiVjYuqnNmA27S6LVJ83XiUmWUG/16zTU2gjT+KLo8wd3nKmd2onJ9nJv8Q3EqVrRoty5AMdzbB09J9bUKSCB6yKtcOGInPNZTKG9PqjPmOUWkLK2P/+LCBHBhhJXFiwekXq2NsIHzw4mn1HPgNIjZSnjqqJyzyKo0aNHB6JhPGuxWJ7gjIPXXb4wKDBwzKtvv503cuTIq2pVr17Pa5rlruLSLogwMDo6OrpRo0Y8NDQUPF4PMM79PmKvxwMZ+9Jof+b+UoNgcWRY+Apu4eUHDhww8wsL1y5evNg5YezYd0yvdzgwFgiIP+gOx9A333zzwPmsg8o69evXr56VleX3/d9+++3WvL17bW6bTdjtdq/L5Qres2eP34/fsWNH7fDhw/bw8HDTevgweU0TiyyWOiGMHSliLMg0Tc68Xmmz2VBarUVerzdMkTZbiUqciNYAREt47dpHUlNTZaNGjQL27NlT9uKLL2LyzJm1EdHiJsrPzMz8FTn+hTzLGepeMgivc7TsZmUw0QIsphKEFcuMOINWrAOC+lJXFqUJ152etSyomacTShYgT4NZxgAMUxSBgFv0duVb8OxMcgqEZwCAVvHfy0g0BQAyVGwHCdE6MDi4W3l5+VQAiDZN88eCgoI3oqOjnyAhmhBiDSZl6vzPPnvcP66kJNZ/9+6WRPQKSBlIiCWIuNvlcr0SEBDwMmOsqZRyeXJy8puVQDywf/+xFcGcowXnA1HKbkg0DAAmSClNJHoMAHIJ8c2A/Pw9rqiosQBwD5NyFSB+CZwrf/o3hmHU0zQtgTF2UEqp+qjDOQ8iosnp6emL42NiBkjEoYiYb3D+nE2Idj4h2iBiggbwT8F5BxSiKxGtJcRXbQB2k+gVgdhKEr3HOT+EUt4tAB5CxIZE9DwAhDPG3pg/f/68/omJXyPiESJqDoxNlVJOSUlJuRD3wpUPwgpqHdrxpc0ZgiERvObZfcDnejnVrjPcboLLx8FuEVDm4/4c4wsuZwVhwpA7p2UjYbZz6X3X/2a7Iyfr4fk4FECfQtLzf0VLHnxG1Y9KnBToMy1PMtDHE/pGOxeOPKNZKaDnR9G6pFcrTCvxDLC7ooAM6T4nDLTyR4HwagIYV7L0/vTzebaQPtM6I7F3GMj6JGU2IhhAEEyArxUtuX/yOdpQAry4XdH5DO4KqDN27NjYjh07/l9MvXp9BREUHju25UBa2rgR48Zt+/LLL9/v0KFDP7fbDV6vl3Zu365Ysni9Bg38rpaNGzZAaFgYxDeMB6/XB0pLPrB/v8w7chTiGjWkiMhIWPvDDyW5hw7d+sDYsek/fPfdUqvV2kGqfvILSj3lrvZ9Bgw440bubKKNb9DgB0L8sHbduvOP5OQ868dNxAMcYJ0iDSGAf+/LzJzbOCYmXgD0ZQAHiMglAVQqHDGAnwRiE0bUkAHUIaKNxPnPjGiglHIzIm4VAPdwxnb5WcA4T9YR7zWIPuMA7U2i1oyIUIijGucLdmVmZv+Oy+CSQXiTvcV1JsKTACwWEVS+hSSgaohUHQG1ypfhBJ9BFoEsxhOuJ+FmWsKsrK+CE3x3MomxoAPI0+LZGQfw+ehLS35ZH+wBZ+P69YNwBWDVQMTZQoiHOedrAcArpWxVvXr1LocPH/5MQ7QR4tWSaDBj7B4SogUwprjrb9U0rcmnn35aNHDgwEghxJtE1JgBLASAIcDYapByNyI+R4g/ElETMs3xKQsXfq7mYmD//qMF0QsVm6VXAeAqkP5vRzIgKk4Bu9oEqnVQwa38k5ByJBL9gCojgsiDAB1B0z5DonhCbEVE+4ioJwqxjmlapCAKZYwtl1IqLd9giM2AaCYnMiXnw4BoK9O0p3xS9mVS3swZu15I2R2IRgCiHYm2cca2EmMaIxovAMYgwExJ9JWU0ocAA2x2+3WmaW6QprlFacIVPAg1NIul7Zw5cy4kSO4vAMIVjBHK6+u3NJww21zqy6girI+bfhSY04VrwWoAvw3CWUiQ7Vx6fwf/WEdO1qEoDCsJLk6Ov9VkPbw2GwKI00GaLxcufeA5dS166MwAb6nnSQQ2AVCOLFo0co6/jeN0kQhJSRySkkz1W0gea8FMiC5aPmKFujey58SaPrLfwgTf7lxxr1pcAJDMExMBUlL6CUhM5pCyq+Ib8UtmqpBeU29hQNOAcKvVzsfXCvYdynHbLUc9NgNA+S2bcoCdAlJSRMeOq7TUhmkIU0aakJjCoOkuNaYKRSCJASWp6VKThZCYop/6zB2TVmmpSfkEsIug403sVxSVSas02JlPoMZ5Smk1cqO+qShTnv77pa6D/+b9iZ0TQyLqBD3Hde0RtZgN01xm8/Gx786a4lq3bt2ktm3b9ncWFcGqb1fBx9OmQaOERjDqwQchLj4eNm/cCOFh4ZCTewiCAoPA5/PC/HlzITcnFzp0vAmaN28OzqIip9ftvu2ugQPXjxkxYopE7I8ADsMwtnL09vtg+qeZF/K8cXFxP4EQGRwgG4gCpaap6PZ0DrBKSvm8FEIB7nSd8ww6/uHLAKIySdQHOf8oKDT0m02bNkFcvXqtuaYN2JuRMaFhTMytIGVnjWgWEnlNzt8UAB+glEPDdf0+53Ht6VuJOMTt8YzJycmRcfXr36YxduOezMxHLmT856h7ySC8EVrpPvAEBQWgrvrS7UZ5scv+IDH5uIY8Qp7YkzqQQRmJURbJlnMmTEYS1QGKdZOzjeAG4hpJ2IGI7kbG6p3OuIsakCmxvX5NyfqzaMPHQRigM5NyBzGWK73ed5jVOhykvEYCTKgAw/9jUq4DzgdxTXtdCNGGhDjKNG0SSbnDarPFzJw589jgwYNrG4YxnQGs4br+ljCMt04AoYeI2hDRDESsIaVcumDBAv+JQQMGDHiApHwbEXcCQENTiOeIaLemaWrTrnzJ6rSeQsZYPYZYg4qLB3/6+edFffv2bc05f1pKOZsBxDDOWxPAXillMzVeDlBdIo5HxGwpZX3G2F7TNJFznsEQ60iiWoZhPBMYGBjsdbsfEUS5Gud3c8bGCymfZ1K+ZSJOVRrtgAEDepIQzyHAh0zT3tZ0vVV2TExm9K5d6kN0JwIsk4wN1Yk0AfB/Xq/32pYtW5ZcgK/4ygZhBZY6U8xYCIYg4PzcQVjn+6KqtjVUEdMMfFJcOJPWuUAY4KDpK+9t0e1Pg4CaYMGKFFra7lw84qULBWGJ5lrw8VeA4X4OVFPxhTFOCwqK9G8igozhwFkNazXxmu+IVscA33jUeA3wQSFYYIlz4chlYT2n9CcJXQjxMEMRj8APEspPipaM2l45luMgDB+ClC7iMBOAOUEScWH5SupmAzLEvRxxzrFlI76N6DV9DAiK92likgVYb1OQyg8rZQTtkcEcZa4gnd8BQLUQqIiEOb1o+UOrI3pPe0VKUYdACgAtCAi3M8P6VuHKISWh3aaPQ4u4gQiQS/b5sdKDswOD6jfSmDGSI9Y2ATxMyDVFpfFT/qz80h++8874WvXqva1pGmRmZk5/aNy4BwEgZN26dRMVCG/YsB6mvD8Z0tL2QHFxMYx+aAyMGv0gbNm8GQICAuCzlAWQnZ0NVl2HH1b/ANWiq0NcbBz07tsbTCGceYcP3z7k3nvXzZk+/eHIGjUed5e7qm9ct37u3p1ZE1JWpFwQIUrDuLhvmc/3mOD8dgaQAojjiLGDGuIqYRjPM8N4SVos9xNj61HKeGQsAwGcPp9vp6ZpvSo2Abv3ZWZ+1igmpjUCDNqTmTmhcUxMdxOgj464gEzzqOD8nxLge8Ut4wgMfN7rcj0phFjNOO+SlpHxqFqbDRs2vEqaZlJ6Zmbv8323z6PeRYMw7QiobrqhGRLU4SHGWmjo21sJkOsdV40ChJc0ZFGVZukA5FBGvn4HyrYv7Hcat7da65ACDGJtNwmpfcoQo5WlrrIwTWnI9BJjZS9hazhT7jcO7N//U0GkmaY5jnPudxFwovcEouKt/5Ah/gul/AA4H14R5fciACjt75DNZvuXFGIfAdSfO3duQffu3cNsNtsLuq7fSVJ+KQC6Msa+YUKsJ4DXQcrlwPkxwzQnLly40O/aGNS//3jG+T2mlI8JIR7jiNnA2BQhxN85YpAhxF5N07488TxPw/H+9jDEzBObxCgicgDiPsbYTyRlXxAiCxmLqrDiFQqi+X7NnYhxxGPI+fsgZScJUEtK+ZTO2CBllRFEq60WS19AHGmaZhciaoqc7wGfby9yfowxNl5DHO4T4gMJsJ8jegmxrdvtbh8YEJBGAKoPSUQTGWMDhBAjLBbLM8pnfB5r6coFYQWSgTr6ma7qRR6DLdm1YGduBPjEpRNtqIUebAVoXS8XGtc6DN/sbAjpBUEXxqR1HiAMHvMhsupPAJrfgeQ9GceOJmGX0iXDf/RP7vlowlKONDnP1JlttfC5tjPGkwnkaIaw122ad9t121uEPEaA50HdoOcIeXOBchKCvB5Ra0ZIT3BubVJhzP+78LgWIoPDgDCcSXz32LIRT50KwgjyXQa8iSDhQeURJvJpwAYLzoPQNKcR8r8VLRk+OaLvzDkgzBuk4RkC9sBHyPRdByRNRK0WSPONCnKRm5WBgQiSGeAgAqGbhvdma2D4Uml4WwswX+GSagJqgxnRKEkiGBjSfXT5AAAgAElEQVT/O0kxCYl5kLGxJLEfYxQrgMUxJrIq2LXGkYQ6oswXX/rvMX/KvOItGzePTWjS+F2VcvTjmtUzb7jppvsBILQShBfMT4Z33voXeDwecDqd0LN3b3j2+echOysLgkNCwGK1wEcfTobUVavgcO5haNe+HTRr1gzuvvde2J+Z6dy9c+ft944Yse7w4cNjoqKikjzl5RFzZ82as3716kemzp179Dw+KCerNIyJWecxzduzs7NLWsTGRngYewmlPIiI/yYhXrIUFiZ6AgPrMZvtTRJiKzCWjkTKjOcRnB9iPt8TadnZveLr12/LEQfv2b9/XHxMzB1cyut1KT9yWyw2JsQbXinH6gATGOfz/eeyEq2Qyn8HMA00LQeF6EdSlu/Lynr3Qsb/R2nCtCawmqHBRCS6Coke1tqVr6zsa6PjqgcqMiH/zpBFVWrCCoRdZA64tqzhAvRblH5dFBjLnwJnE2BiBUOdftKUzQBIwhcYWtoLz5y2hP3vuqunMtcmf/aZ3xLmD7zaurUrWSw1LJx/S0T3CMPwVGiePuT8B+Hz1Wa6XupyuX5y2GzKnPzuiYhmpVXHENEQJCJg7AhjLJ0xttFU9LlE9ZTGW1RUlPzVV1/5z6MdNGiQ0qpbOEtKZgUEBLRijLUwTXM5Y6wuA7iDAfg0zpdqdvsuj8dzh5Tyxgq/8H7O+UrT622IjLVFBYhSbpSaFsuI1GlEB4UQh3Vd/yYhIWHt1q1bb+a63pkBmBVj+FggRnOiUAD4jnMeCVL2Vi51BhDCdT1ZCFEqhOjDpGyEjH1XYQFII6JrS0pK5oUHBzcyhFDuIBvnXPm3v+l3112PI+eLpVS0++wWzvnXpmGsRsY6zJ8/P+081tyVC8L+iEHgMOG2VdC37QZ4c0UXWLDhGkAmzpmSdC7BqUXOiMMbA5fADQk74aHpQ2Fzds1z3fbL6+cCYWWOLuFdwkPKoyTabgEhxzCGzQWnu4sXjlAfnBMgTEMAtekEvteKFo9+Wv2szNG+Mu9TIOFvEtlwicZBTeBqBHiJrPAWePkn6iQdrsFQYcLfEGUjkvgmoPxYEn5cbA0ZGyZLupHAeYRyJgOZA1IbTQRDmC7ypIFzGcNdhc6cIZVHIZ4wR08BwHxCfB+ZLABCJFm6BjDoTibobZD4WOHy+6eG3zm1IggM2oIph5AOj6Ee2Esapc8LqSXrUg4GDZ8mgoeKLMFTQ8ySh7nE10mKXsjwdWWAII63OkOxMKxI7hYCvmEAV6mgCQBzBiAUA3FllnzLS563HV4LmRbWH1GOJWANdFOrmf8npbnctH79mGYtrpqoWzT44bvvZ97UqdN9ABC8cf3691q1aTNwzqxZ8I/XXweP16t8w9D9jjv8IKx8v5HVoiArKwumfPAB5B46BAdzcuDe4cNBBW51uqUzHD16xJmRlnbrPfffv+HAgQNja9eu/UK5yxUxZ9asORsvAoQbxcXdJwBmp6ene1tERwf4HA6lgThB1zO5YXQq3r//s1wAd0JsbDtTykCQskAIYTJNa8w4jybEDenp6euuatiwlluIFmkZGSvr16+fYEHsrgJhTCH26xZLjT379i2MrVOnqUXX6ykQ93G+1SpEAy8qohnkSlvzmOb3OTk5v2fqyyVowlGB4ClvYJpQ3VsG2wI7u05ubi4WhNU7TxsDnxOETzEEe6U27OfEF7SJl5fdgDfDqUePnvwWqchlFVkM8J8oahUs17BhQ5wyZYqZmJioBwQEsPpZWWZSaqpM6tiR7YyKIpUapyKnVZ1TUxxbtWqltW/fnkVERKgIZtWPVBHEubm5lpo1a/qS/G6n/yjrI0eO5JVRy6qeCrBLTU0VHTt2tEZFRamoZ3/EsRpTUFCQpVWrVmZSUpJqm69fv57n5eXJTZs2mf37978LTFP5dmc0bNp0Y1JSknomf35ljx497KWlpapdFc2NJ6Kp1YYGk5KS9NzcXCoqKlJ9qbFJ9Vxut9sSGxvrj/4+MUb/uEf26GFX6u2yZcvUuPx1p0yZ4t8cqefds2fPzSTlALfHM2Hp0qWl5wEKVy4Iq4cXkkG72EPQolYBfLe3Luw6Egb6RaYmnS5MlfrUo8V+CLG74YudMeAstx73O59vORcIAxwEAwYzjT4ljqFkyv2MYRfJYKBz0QgV+OCPSAzfVKMzWmxfCq/vR91+6Nb8lBdcwT1nxzLmmc+Q1xNCDGRglhOwbxmJJxhap0mO04hECzTZvcThIUCZQCTeRWTTAOHNokUjnwzp/VEXELCQAD7jHPYh4T3SxERNF26TcDYAZkfWKR+cPnGcP3Wh0idMgBstkh7KWzri5MclvNe0+0DKN5Fpfzu2+N4Z4XdOmQuAbcGkIaDDM4IwxrTQQFfKyK2hPSe/wLjlBQSz77FFIxaG9frowYrTm94GQcMqaMyeV+5QYNhNRW2H3/lRFiBukhJaEEA1jcE/JKdjKJndBGMXSmky0t4EgkJACCPApgE8ovqhRX3+jJqw/vFHHz0dFBScdOTIYTiUnZOdtm/v6u3bdhz7x9v/ur5nr17XfLlyJSxeuBB2797tJ+G4f8QIGDB4MOzesRNU8JXTWQRHDh+G4KBg+PCD9yH74EGIi4uDRx9/AvIK8l2fzVswd8eOLUaDBg3at7z66ibVq1fXt/388+dpB/ZNmD9/0fns6k9d/acH26nUEaV0VB5Idkpu+i9eGl6zZk1Lbm6uAs1T6/jvi4uLs6Snp8uOFR/m1OPX/R/TEy2c+gKq/tQH7lSQON+381z1LhqE/YB5wit2up/2UkBYbA56lUyYwJgKHD8+fBUlLQStPegq69TgzCCMiYmJJwOv8/PzsWPHjgo0Ly5/8xSpqYj4yMhIbdasWX6t948qCrizsrK0wsJCfypVSkpK2aBBg4IrgsHEBQZI/S5DHDp0aADnXKg0q/Ns8MoG4fMUwv+m2m+C8NSDDDBHAkzVmDZZSPfDjHgUMO1pIeVT3LB9qPygauCOW2fVsNi8qYyzeBLmBgn8Z0TZhmnWa6TXs4HlObrIGqXXgMRvGcCjYPimgs3xMQFritIcLoiPYRwaCp94hnN6HxAPCE0fpZnGEAn4KAG8xJFZieEQQtlPM3zlglvmIMCB4JCcwVkzkvyLLaTPlM4M2BQizOdA76OAAkloIzJ/As5vAKL3JcEHiGIlMv1tIAoGMu5Brj8jBYUITveWLhqZFtJjWlfkMBNJfomS3pDAXiROdzCS1wLyj4FkDWWeFCSVOfojAvGalBDPEAehxPG6qX1p6mY8MCFN4KM5QTdirAtI8zEE7E6SOjqX5VYwkV36h+a/tXCaxcc3bn711Un16tTp4S5320NCQyEysppn+/atntWrf3CMHjPGMmb8eFi6aDFMmjgRcg7lgCLrGDhoEPTtexek79sHhmnA1ddcA5pFh09nzoLvv/8eDmRlwTPPPQdDhw2Dr7/6CubMnCU456Xh4eFaUIDD0bhpM7bi8+VSGMZWKcTjuQsXpqYeB7Vzlri4uNq6lHaTcxHsch3ZlJtbnpCQEMENI0zdvDMjY78C0FatWjmKi4s1TdOUxlVyghQEY2NjozIyMgrj69ata9F15dPzbEtPV+lyrGHDhuFpaWkFiQD857i48CHp6ccWxMU1KJeSWbzeQrBaI9xCGEG6zqRpuux2Owoiq72s7OjanBxfXFxcQO3atctVjmjDhg1Dw6T0rU9Pv5CI1gsCYUqubS+NKg5wBIprhcBDlmzXTlSnfZ9WLhaEVxFoHTYErQIG7fH4xuM4CHMAQ8iZut01Apv9mpWrV69eoTarVUUmC0kqLgP4qYFT55zks1To06dPPcbYu4yxw3l5eX9LTU09X0C64C4HDBjQocIcfQcjWjw3JWVt7969IyyMPYeMrZ2XknLcYnh5l78OCPtpJ/27wwvQVs8yeWqnKQQHziuOKLgQ7ffU9n4bhLcxYodM9L7CUZ8DAHkAmIVEN5HEHQKtD5QuHXqcYEEd7BBSq10Ff1QSAjYnAjsClQLKjWBqbxQtv2912J0fdZAkFjIBL2iO8JnCLHlPEjbhpm+MZJb7iFMTDUU/YcDNEvkTHKQdgPkE0jIfh0lWYEqT7WmQNoxTuZtzXZmdD0Z43CPTVx7XhAN7T7+JA73GpLxanRLpDxpnml2SmUQgZ3Piz0qCTkByO3KMA0InEzBOcHpMue+JfGNLlj6UrqKiw+6c/gSBHExAnAFXxLqzipcMfy201/T1SLIlIdsCJKOlpGyp4UjdsLik5nmDE7tOIuQhICND/h00ikXCR4jBPr/WYcJVxPBbpyVk8K8izS/jF/Xqpk3vCg4OntO4SWPLTTd3otjYONy+5efvU7/+dur3a1fXfee994bcfMstCc889RQsXbzYD7YqMEuph926d4fOXbr6KSrT09OhrKxUmcwgOro6LF+2FNq2bQtPPP0MbNyw3vfRlMnTCvLyvx738MM9oqKiEj1uT+DyZUuFMAXLyT7w/La0tLd37dpVdj6iimvQYKXOmEot8TAAr4dokkXTVC5qXkV0tHQbxiRlIk6Ii7uVAGqp81MQsXDvvn3/aFe7tr3Qbv+XKeULOsBMhvi9IDKFpu3RysrWkM32/N6MjPFxcXFR3DBeNTXtHQQYD1Ju0TjfB0RdJFECQ/wOAAqQMZW/WgxEOabLtVgPDOxpAKSqDCYmxNMqLWdPRsZH5/NcJ+pcGAj/bKsvfPqzUspenOMHzGRvYfuSwvMF4ZJy6ttObD5u/TqtlK2rFm2Vrke5BR8CwJOmaD8IWwBEOQzjB0tnnwn0VTCVw+H4SOXwAkBdAFhqmuYCXdcPG4bhtlgsYVarVfljb5CGQVYpf3CaZpnD4eiCiMVEFM7c7jVOw3AGWK03cE0LN4m2a5p2AwJMIYBJKgDKarU2NE2zBRHtnD9//k+JiYl1GVFTnfNcE9EmhAgDTRMoBFlMs9DLeYymaWlBQUG7S0pKrgIAxaGfsW3bto39+vUz09LSrq4YZzNE3MI5jzJNswdxnpIyd+6a/nfdNR45v5YAJs6fP3+d8jv7fL5QRhRk1bS9Pfr23d2v3y+zJy5g3v+Iqlc+CKsPkQLgemFu8BgaHHXpwC8WOE9MgSkZtKxZBJkFQeAyFFHHRQD7bzBmBd0xtQfTyVW86FBqaO+6HaSQ9pJysTbUrnck1A4VLx266VeUkb0WhwRDfjvkPAgEHZOleVtK//1UoapXPTE5qkwU36Ry30qLcjODQmq2QeQhQaXahtJAEaeCe0pyjG+hx2EK/LluQ47UjJmQWxQZsxFmfOcL7V2nuSStJnPKtVpwnjB4+HVcY2WFTQ+ur2S4Cuw9sxoTvmvAAqEqjFuJiiTXOefbij67Z3tY4uQ6JLClMPQ0YBCFqBL63RvIqzUFTloZlvwES5847kNJTObBHuc1XGfxwgfpJfbg7erow/CeU7YQMgsQvmIy02Upsf107Nt7lIuGwm+fHSTs3jbM9EWDgK1F1x7dA6k3QVhIelciLPNKPcPKzTYmGHvLloza/Uv5/RHv1u/X5t0DB7bIzT349o03dbr5kcceB6vNqrTeA4s+WzRh1vxPv926deukFi1aDFq4YAFk7NsH117bBg7lHoJDOTlgGia0a98eylwuKC52gsPugGuvawu169SBj6dOhejoaOjes6fKJS5MS0/v+uXChcag++57/foOHToLw9CVj3nP7j0mctZlweLFZyVdOf1p42JjV3u83p45OTnFcfXrP65zvsckGqTOlDaJvPv371+t5q1RXNxdSFRfAjQ1iTQk+r5OvXofHzl4cLFXyvs0gL/v279/dGxsbE1G9BpHfEsCPJGWkdGvSf361U1Nm1kBEC8wzu+rSIx9IS0nJzeuTp0YTdcf3pOZOT4hJiZWIj6FRBsIsYlFypdNxoYKxr5R/nQUIqni2M+v00JC/gnnT815YSC8MShSIg0wTerBpTlJa+ddeqbVcSZN2CY52NsUP1XvpYKj3EaWSs+tAIGoQQQK6KACNoH+Y4b2A7CKRBLimOEqb+m4Gc5KuJOYmGjRGHteAvQ9evRo86uvvlr5SL+ucB8FAWO7pZTvVcR3vQCIkSjlZmaxvCJNc6+QcgsyVgukTAHGkivydecQ0VfI1RGmUJOkfIQxpo5a/UZK6ecvICK1YVeUj0Eq5xYRVZ7vYUk0TAJko5oPgEPAWH0p5UYAeFpnrJNQ14lYRc7uyyjlMQbwd0CsA4jzGUAaAtwq1b+J6hpS9kPEIJByhyB6x6Jpj0gpWwJikCTazBh7+DwDpn6/F/i3W7ryQdgUHJrXKoAJ3b6CUrcd3vmqI2Tknzg16SLEbJgcOiVkw5O9FsF3O6+CyaltL9wf7H9LNHDwQkeO/6CC00uSWvcqtOx4vqy/qH+f+vuZBq/04RcRkirvPaVOUsW9J4MVTm3zVxzMKmf3tDZOr3M23uYT/Z86tP+MpeI5FNWcCpg46eo77flOvfHXzxLec+oWQNIkanc4Fx+oIF843aRcec/JoIxTOK0r5XfqtYtYAP+DW/bt22cdMWxY83uGDXt88N13J7pcLhVgRet+/DFFSP56xy4dJzSKjx+iyDqEkCClCfl5BeCw2yE9fR8EOALg6NGj/v+PiY2B6jVr+qOllbYsTBOUeXv79u3OI3l57Q9lZT0UH99w1IgHH9RCgoNg0ruTNu3avm2StGjJF+Lfaxgb+71EvCM9Pb0koX79W0HXm6soUyJapCgS92VmLlY+4oT4+L5AVE+RPBDRFCIaSgA/ccQ+PqIHKig6k/ZlZDyotONjuv5PRrRUkS2kZWQM9IMwwLS0rKw7GtavfzdyXlez2SaR2x1oIj6WlpExtllcXKyP6CUhZYYmpc0SHPyqz+VSebWZppQdEbEVAmQzKWfv2b/fn796HuWCQLhwY1iIK7rIVzs7MAgKytx4J5wxYOdMIMx9DKJGFCyrOdTZBhhFAB2HYQJi3OI/UJWRijU9TQ9gOoH0wXj2c9kHOOqM6Un+x1TR0BWWkaQKLTVx/vz5jRXFo8fjWSOlzKsAzac45xEkhAp0jALEaJ9hdLFaLNukaT7ONK0FALSQRCod7AsU4lMOME8y5jClfN/C+X1eIRI1xqpJgPFMymcIsS5yPhuIXiOAIYhYvyJ+7DnTMN7VOL+DEPMBUfXfSwC8pSHWYUT9/dYMgE/8QC5EbaaCTHW9BIRo62faQtwgGWsNUv5oCPGVzvmHADCvworSSSJmV6RgqXzjzpzzx+bNm3fKwTjnMdt/bJUrH4R9JofWdfPhke5fQ2FpALz95U2QURBy0dzRPsGgS6N8GN9tGfyU1hjeT70GityWKu7oP3ah+luP6DV5s5ScgxQ9ipaP+j0ZkP4Lo7/0Ltb+sGZcQX7+O8uWL4HMjP0QEhH+3p6tW9959KmnXjx44MCgkLAwf1S0ECYU5B8DKUzofddd8F1qKpSVlsH1N1wPWVn7ISg4BMLCwmDH9u1Qs2ZNiI2LgwP79zvdLteNe9PSbtiybdvL1aKqhXft2gVKi4rmFbnd45OSkvIu5AniYmN/snJ+v88wQgBxLCN6ViK+rDH2muHzeWtnZ+9V/uVGcXGJQFRfsSnZdP3vrtJSk1utLwFihGazjRA+37sWxCc9QnSVRI0DS0recAcHT64g9ngUNa2hMIwuOufvCqLqyFhPNM2Fpq4f5FI+uzcz84GEmJiGFRSKE6TH8yFYLN2R82wQIhiJuGJa4py/4xPieo5YIy0z059dcB7lgkD4PNrzVzkbCFd/MP+L6oOc1zELhJ6MYT6xlT01L9i/VVcc0oxAGDSdh7j+hglnBvzKMZ0A4RellInJyckJCoTdbvcqAJh19OjR6dUiI+dLgAKmyDAAJhDRLZqmbZBSduaINxLRXUXFxd2DgoIe0hQIIroM03xPY2wWIfZBokeAsWCfzzfEYrG8BgCKUGMqSHl/8oIFNw4YMGAgED2OUj4oGRtJRMeIaFkFzeRDcJxF7WpEVHwErRmAYt9S7F/RpsXyRLkQpUFS3gJC3ANEmwTi9Yi4QtO05YZhzMLj2vFtxNhKKWUmAxjLEV/6NDlZ5ZZfLuXKB2HFahVk80Gg1QApGZS4LeAW7ILYrvyx7oodC8n/NyLACxZm+m0+BWXW35m28nJZG5ffOEJ6TmutwoLCyg/uyEo9HhD2VyjfLPkmeu6CWaP2paePMoVZMyGhESQ0bLg8bfPuB6cunOP54vPP39uxfXv/yKgoKHeXg+kzoNzl8puge9x5J6z98UcIDQ2Dq69uCUuXLAGbzQYWqxX2Z2RAcXEJtG7TBqKjqzk1zm/bsmPHTw3q1Xv1+1WrRqenpweZQpTExsT8EF+79sPP/eMf532IQ+OGDe8WPp9XEPmYxbJ/3759W5s1btzZ9HqD1Zx5pPw8KyvLE6sc3KYZZAUINV2ujXsLCspia9eOtdjtjQpLSlLDAgOHkJTHKggdXKVu9+a8vLyCRjExV5vH2ZE8JpHK99S50niEcFodjhUiL8/K7faWuw4e/KFu3bphDoulxZ709DV169ata9P1RobXe4gxplsQafeBAz/Xr18/WgOoXxtgS2pW1vmsq4sCYdcPjlYQAIcDrinPPdO6PRsIRz+YvzJ6oLOdpkPo6TzRJw9uOBEibprSB4Sva7XK3sE68Cu/8+n9Kr/4wIEDnycpe81PTr567Nix1qNHj37JGJuh4hCKnU614WlHiAUgZXXkvCcQ/Sg576YTXS+O52G/Cpy/jkQmMbbW8Pk+0TmfSehn84rniNMqTMsqz7jINM1XdcYiTKIhKSkpXQYMGNCfhHi04tp4ABhORPlEtBwAHqigvkwnoq4q5AQRq1cwZ32smLSEEK9wxmqTaS4SiGmc804AMAOkjCWA+5ExBxGtJyLFU/1SxSlIK6SU+xFRgfzrKSkpyhVyuZQrH4QrJa3As/I8YfVbnRC3359b6LYcN/qeqKjYtRTYVuY8+OkpJUJMRJn/tKRSr+I6Bz8L10UdYVg5oKpTlC6Xl+CyH8fQgQM7HT5yZFJ0tej4u4cN49dc0xL27U37pP2NNyqyjrAVy5ZN3LVjR//wqChQJmkFwoqww+NxQ0xsLISGhEKdunVh7Zo1sHXLFqgfEwPl5S4/oYfValWnyEC9evWcUZGRt/fs29dP1hEYGJi0fdu2iORP55Vu3rwpsHXrNsPffPetOYh4JualM8lQvUIqTUhFAZ+aalT5ap2aBnOmFKOTb8qJf1SmNlXeV9l+ZbS2ejH9famo6ZRfsktVpkv5zben5sSeNjbV1fkEeFwQCLtWO2padD0BUTxOiN96fDQj8FDZsdODpc6qCY8+8mX1ISXXMQuGnEzyUgZpP2EB+AipXJSDIC/7yRICL4Mo3XAWhqwzrvXK4wxTUlI2Kc14+/btzSwWy9G5c+ceVccNBtntzRXxCRhGWKnHs8Nqtbb0+XzbHYihJES4PTJyr9vtbi6ltJaVlW0zDAMjIyPjjxw5siUqSpFXQQPGWIzb7c5cunRp5pA+faLdphn12dKl2xITE6M457UVpSR5PNFSCKPY6y202Wy1bDZbvmmaEcokrkBcCHEsJSUlK7Fnz1gtIKABImbY7Xan0+msERoaejjX4XBF5uc3F1KGOsvKdqxYsSKvb9++zRhjx+x2u6e0tLSGx+PJXrly5YVEwv/R34e/DghXSlIdtlA9UMDDt38FJBnMXNMe9uUrtivyB3BZGfr/Eh6PfLYwBm0bHIZRnb+GxRvawvLtceAxFFBf4tycBYSTE5N5KqTa3095/9QoVJXPF1xxLJg6meR8PhK/NTg2cuDAcLemsYMHYwtTU3+RPH+JD/XH3Z6YmBgY4g0JYMEeZpoW3Lpva36MJUarHlpdTlw5UZ1a4pfL8OHDg+rWrauS7C/kJJM/buC/Q8v/+vvrzXPzjj7StHnTG3v3v6t+UEAgrl6zZuZNHY8zZp0JhN3ucggKCvKfGexxe6DLrV0hLS3NnyfsLneDOiu4rKwMut56q59JS2PMGRoa6gfhgwcPjq1Ro8YLZSUlEfNmf7pqzdo1jcPCwvq++/77x5nazlFqtmrlCC4ubrM7Pf272JiYOGaauiUwMJ2Xl7fzEjmYrsuKlKdyjnjEYMyZnp6e37hx43oWIUyfEGHIebRBdGzfvn3bWsTF1fRyrgu3284tlnjgfI9mmsJrmsHpBw5sblq7drhX11un79//dVxcXIxiOlLBFFYhMnccOLD7XGO9yOsXBMK0Aqwi0vEmAXuAMdgmiZ7QPnf9+/RjBs8EwrrJIGJgwSfRIwqrc00GqoMeRDGPMLycgReFWYIF5emWfSWpgWHO7VYzUrJxcWXbLsh1cIY863MdqHLqpqZy43LqRgoVaUePHj3oxDF/0LRpU1LHDE6ePNk88Q07tY+ztVe58QKVz6zymBWRx2lzdra889NzzNVt53qui1wOl3TbXxOEwx0Cnu+zCOpFFMErS7rDT/tr+bXayEA33N48Ew4WBcH6/TXA7dPBEBo8dPNaGHTjd/DBl7fC0p+bgMdkfxgIDx80PEZI42lrsP2RKVOm+I9gUxGMVt36d0eg47XK3y5m2tVJJzryAQCsCVM7aEkHiMx/z5w799QzaS+m6fO+Z/DgwcFEFI2IRy8kmX7Y3UPGg2BNGTJDRUq6fOXPOzTHjciFCzQttTI5ftiQIU+T5F+WG+VbKg+8P+/BXaYVlcnwbyNHtu7YpUtS59tu6+ZwOGDt6jUzbzgHCFdos3A0Lw90TYOBgwfDt99+C4cOHoSs/fv97Fn16zeA5lc1h/DwCKUNO626fnvfAQNOgnB5WVnErBkzvli6dOnn3sLC2albtvgPNT9XUUFUeVbrW0T0tUbUQxLNqKCwXO/QtJ4SsTdjLB+EWI26Xk8KsXlfZua/G8fFPYgAJRJRnaZzVBC1lYgTKrimb2KMRRmGof5+IoRwWzi/Vql4P/IAABZQSURBVEjZXnL+IpOyHyB2RE3rC17vY4S4FhElqEAvgKVp+/dvONd4L+L6hYHw+qAIH5qdGWEsIsvghN9g29JfEcacMU8YOHis3qENXj20LOy6IhNagLm1WUJHb44+jtwYJohFIJN1rVyzqONZvWC+f6ys9qPdYKU/dfBSSmJioh2l7OU/gI4x9Jpm+qJFi9QpS79ZhgwZUsP3/+1deXwV1fU/59yZyXtZWEI+7AIhLCourAq4YdVaRBbrLzE7uGFtFUX9tdbaurRWW22Le1GUkNXwBFEU0FqNRZSqKMomZEUwQEIgQJL33szce365T8IvImJQ2qZx5q/kzcxdvvfeOXPPnPP9hkJXKoAPhBDxqJMVDeNTx3EmBoPBR9rIJPWlOpKTk8cBwHDLspYWFBS0SV71m9rZTs5//4ywfj3Sog59uu6B2CgJW/d0jnwnlhJhTP+98NjVc+H9siFw/9KLYce+mMgGKzGhHmJ9YdhV3yUShKV5qb/z8TU74enp00ch8XvA8ExOQe5MXY8OlpC2XCUsMSknJ6dNRPqaTm3v3mCvQCBPT1il3T6xlu8XklUvRbjYVOQyci/lYFnuwlydrvEvO+6eMMHY1bt33HubNzeMGjWqc7ghfDJauKWtfdENuzIz7UVmY6NU8I5AIauqq14b2Lefzj2ui7aD858IBCKeg6ysrOXE9GTi9sRld/+X7PLbCDx+/OHHN5508okPm1EWrF717oJxZ4/XO+H4V156+dFNG9enxCckHHJH651wxAjv2hVxOU+85BJ4e+XbsG3bZ6CkiqQr1dbuhtFjxkB8t3iI69RpX1xMzMQfp6S8W6O5o3v2vDvY2NTtufyC3A/+/s4vngi0bd619OW0pKTuYYDFkvnJzhUVC9dAJEKXhg4efIN03aqyyspXhg4adCMCrP20rOytE5OSrtUqSkB0qqtUkHRuqGHcyK57ERF1UVLqh3mTD7HAVipbaek4xFOZaCsDDEKligBxRGl5udZ71epLZyohrq6oqNAYHe/j2IzwerBAJ+5oF3m/+BiI3RM6EnnG15J1uO4VVcEhi1IOcke/CROMqKj6Ip+BUxnBUMCH3GOs2aJdvqopFF9wPpR8I7FKWlpaDyLqVlBQsOnC5ORO3YgGFBcXf6wbm5qaegIyVyilNiJio2TuZBjG7KKior/p+0zm3kEpN2i1oZkzZ2rSlcF2VNR2v+t2VuHwb9kw3mxOOfuBVhZvVlCa25yOdF1DU9PVPp/PtSxrKDPvLyws3Jqdnd0tHA53s5RySL9pFReX6/qzk5P7NIbDvXr377+upqbmIs0NTkR/dV23xjTNftHR0TvmzZt3TJzmx3siHIfyvn9GuAU0KSnyXVcTbuhdsHZBn9S9EcYkbYZ9TZ1hZWk/qA+akXOa/vKLwCwF+m3zuBxfY4SzU7NHMPFcBDgghHp1fl7BH7URViH1phVrTdOT7uqrrz5FhsMTgbnkkqlTP1z+4ssTWTll8wsLN8/MuPJ0h2AAMJQrdh9l5FeFab6gbLtXM1PJXWQY0wYMGKCltpi/EHnU3WEtRWaCmAKKqnOKcpZck3FNX1vYo1Apg5iMz2nny6/lvdaYlZXV3VBqokJlN4XdpX5/9yhwDgwRKLozOUhaX1OIPsx0NgOuyi3MfS87NTudDJ7MQGuQ8S2ly3SpMieQs3NGRsYYVnSuFPxJXV3dPzTVnXB4jKSIBJmicHj5/ECg9sqMjCUgeP783EKdY/mF6zkz+9faCDfawVxNV6d/m56VtZQVzv3s889WlJR880PouIzlv6mQ22666Yau3RLmCBJQV1sz78GH58zSCkI58555rLysNDVpyBDQ6Uv6m3CLEa6pqYl8H86aPh3e/PsbUFFZEaGq3F1TGwml/fzz7RHCDk2Usbu2dtIv7rxz9Z233j67c/eus+1guGfp5k8X1uyovm1ZSUmbXv5aQzE0KemVsJQZVVVVh3bQJw4Zcos2wqUVFS8MSUr6GSFu/bSsbOmQgQNnI/N2FGKkPs9EP4pGvC7IfEGzgHp00LYXm0Q/RMM4Ryi1AZXaRMz7Gixrn8X8e7DtgmaPyISyiopbtedgWFLSDxzmqaWVlRqj430ckxE+WuX2muhRJoutOPrA7mNhzFoJJ/eLijZfBkIdoHbo45j+CO8qVQsoLzqjccMnOqTlaPVnZGSc7DqO1smdKBAnN6f3jF+0aFHkxSUrObmfK8RWV8qfKqVWG4ZRzMzLhRDPuK77mEDUvCsfxtr2XQ2WdU+zkMFwllIrDz3erK+rmbheIoBzDhrhQpByZth1dRT19YiohSMqhGk+rMk6EPF+UOoAI9bZzHf5AaxmqbTfIYB+SchnRD3/Rtu2XWQYxlhmTtXeNNd1/7R48eJ/6SbieE+ew8r7/hrhw4HVM9VnSHBcI8Iv7SoA2ZIO+68YhaMYYUXqPpR4Kxhc3Mx48Vt/bOyS0P7QP8hHl9kH7DhhiUeI4HVEONN17PusqKjejuRZtmvfYpH1Z0PovEiKAoQcJP6jtO23DSFGSBYj84ryZmky9J49e3YXQnTx+Xw7IRiMc8C4gUCRJrpChE1E8JEt+SFC1As5Dhg+ShwS+mvlp+YsyTiIDJTEtIV8RokMOzejfqNhXsWIexi0u1mcpPnjHRkuEGbURah4AgqxGBiqbNc+SbJ8KcZnDmMHL2firaxgNAIWyejQ29BoPYFAmuVqAKJakVNQ8MT0zIw8YDyJtbShAtfwWdnoyGsVQ/33wQhrlqGxo0c/0L17jzSdC9xwYP+6nZ9vv+V3Dz30+i9n33pf5daqOy6dNhX21ddHCDpa74S3b9sOU6ZOgS1bSsF1XTjnvPOgvKwskp607OWlMGXqVNi8efNruc8+e1352rW7f/OnvyyKiYs9X5DAur17GpRjn3XbHXd8sZc7hmPwwIEBR6lrWxvhoYMG3ey6blV5VdWLgwYNOlkodT8grpTM4zkUmmX4/deC686PuKqVmqKIVoNS3QgxSWmVJebuyLyehFi3ubz8ncTExO5E9ACGQr8mn+9mZnYRoEkxd+Jw+OHy6uptx9Dktl76nYww651xOO6HLqvx6MJwQbgExjQUrok7LUsqvEdQ21SU/hk17GI2xHMCqUtrS2sCgs32SquxccoI+P8XoCN1TrucBeJGRrwPta6zUi8/9/zzEblUvRMmnWMrpWYeq0WAcQxwPwFocpWxze5hnet9M0l5lwSYDUR7EPERIcSnUspFAuBpRjwFNK0IwHIiuhmV+qXL/BS47iJFNEwgNpBhvNasdPVzqZTOAz6fmTcKPX6InckwHnEcp5aIzteG2wS4RzHH2UpdJogmA2LOwoUL25pa1tbx/Xde5xnh1mhHog0Pfrr/zoFX3zSMRzHCQPL+3MKCidMzpl8EoB53WKaiwkdBQAoRXQwKbiLGtzTVH6Nc6o+JeSrYGLxTAWRbTI/ML1wwJz09fZABxpOm30zptHF/sHZAVCoKHJuXn3fdjBkzuri2e51gyBCCltmgigRQESK/oZgTicVnmo1GunI6mHCDCTTDBR5JiuYodB9AgH0gKUYhVyHgGwx8kWHgyv4DBwZqNmyIroVYf7ThXAiIKcjiCUWqh0k4wIxRT+3fL3sT0CUGG4tBuTeDhasaQ6FCv+k/HwGnGgQrbDc8xQL4a0iIYSaKUxyWvzcR56GC9xiNt5RQbm5u7trszMw7DTRqD4Qa81t2wtmZ2a+w4se3VW97rSPthKdMmjRp5OnD/9Kvf79B0pFO/f56rigv//2Tzzxz79kjR45qcuQjt99x+/i6ujpwDqYo+fw+qK6ujnwH7t2rN0ycPBk2btgAGzasjxjq+vp9MOWyqWAYhvvx2rXpDzz44PNnDh8+MS0z8/Ho6GhNY2iHgiHfmjUf/HRBYaFOD2lL+s6hmX/q4MED15WWVrWORk5KSuoupbQPGmbNEZ2EUiZYRNUbKyq2nXDCCb22bdu2W2/ohiYmDg5KWeNzXdFE1CXasrraSpValqUVdZrWrFnTNGrUKLNpz57emyorP+vbt29XnxADHAAOh8Pbd+7cWftNy/Bbnv9ORljXqXfAQhlPUwyPkAfkk+KMpjve851+BRgRrvY2SRnqALTV0af/SiDcgYj+1oaYIkqg8v6Ghvi7juaW1tHQGzdu/CMq9SMG6E+GMfS5556LpFC1NsIEkCiZ12sFQmSeD0QjhBCrEbGzlHKe67pdmnnHb9W7U2b+AzM/pFOKkPk0IBKo1DLQ+doAv4nITTIvIyIhENcpgGqQchIT3YhSzkKlurhC+IiovLi4OKILnZKS8hNmnkQA/2DE85pZ04IGwLDml4EVzQGrt3zLcWwPt/33GOGk9Kdn7XFiHwZH52p3gIMMiBF1X2HM0u5oReqB/ML8i5OTF4rYqJeud6WcCUBKheFSw0cXE8C5oJw7hWkabkgEdzXs2tuta9dfCqQrJcOD+YX5j12TlZVoS5wXdIJTtYGakZk5QUqeYxCkzy8o2KhVTnrFJ2Qr5PNcx/mzMKyHBJrXEzq2JUQwKOXprGhaTsGC67MzM68BpcYLosfYxZ8iyYBA3ABKOQ5ZmvbyMkR8PSc/Z8XMtJkJYSOsc/yiWXIXRFyCwAlImBiWzhN+4e9jK3uyq9wXDBazCaFkQVF+UVZq1pkAfBUKXgGM5ymCJwFgKDGcHbSj74s2DswnxAX9hwxZ2qLyMiMj6yeukoMxJP6Q90JejVYwIckfSglp+cX5H3aAWRLpQvqkSV3B57s3Kjr6Bi3Vqh2M2l0RDoXfcBy+MfBiYFOPbt0uuO322+/csX37Gb169vILIqjfV68FCmB3bS1Ex8SAHbYhMWkgDBk6FPbU7QHTMu3169btXb1q1a9eWrGiUHM5X3F58gt+X9Q0XYlSCogInLBTicg/zA8Eyo4R07ZEox4tPenwCFpd/ZHcq2297hib/7WXD9SOs2bbcMzegZYSnTUxF5OEkczqIgB8xDizacm7UaddLwy610RKkAe7qfWE97GdFmyIf/5IxnQugDkiZsRSQtblHBJviADCoELKSX49uH7J3a2kCg/v1bRp0wZYprlFeyQWLlx4Qct5bYSBuYwApje7ly1XU35KOc1APIOE0LvPdxEgZPp8d4RCobn6mzci9nEc5wHTNLXWuKam1Kxa2kuudZNvNQzjWjccflhJGQuGsQURXyKizkqpy0ylblKINwNRtZRyLzD/LyBWS+ZXtG4wEY1B5lLJfA4y70QhTiWApUXFxT8/XgP7HyhHj9ml2nV/eN3fNQHnuPfllMx5N+1VcXO4gxhhJANQ1X7FCF+ZmTnSlfinvKK88zWIOjLa5/M9iJJ/ErSM/p2ESJAhex6D0u7ZeiFwq+1yAiDcSkw/R1C3O0iPRjnBj5VhzAUyVqESr1gNdZ85XbpcJ5W6GNlYBiBDivBcYlVpK/WYJYz7WHEDA64VxJ87LJQgTs/Ny706OzPzOgScsH6TP/vUoU13A2JvJbAEEbe7IVcYZExEVH/LKcxblp2efQaASmfmKmI6hQWWGAw7HSUzyKQPEESlK93hhmUEOOiejQTnNbuZPmSE8Yrl2wbRSpvhekMZc0IcOslHxtmWE32vYzU+K5mrkeh9HW3Zze9/ec9+xy+FfBRQbSE0NkqQ5xiMqiEcvC0QCEQiyzvCceGFF3aOsazrhRDJtus6yGQIIv3B5H3VJP/yUsmr2jhinz594v2WNXHEyJHTxowePWT06NHxH334UcL7//xnlBAC4jrFqbHjxu2Nj++2+523V9VUlJe+Ul1dHbhw0qSqlhebSydOnNMsmn6mUChAALmOE1ZK1bu2/bMVJSV6V+sdAH0BIKo5dqiijXnFX8GM/9a1Mxh7wxAH1OjGxMWObdz1bvRp1zQLnv+aAHsAcCQVx0CKVuD+T2XDJ0tSvpz7fKjMNdYpJzkGBRBJ79APHQhMOgPC5uAl54RKtWrVEV9gUi6/PBWFeAqUuq34+ee1MY0cOpNBKfUzIcTicDj8GSJehYg6UKuEiDK0JvhBGtI3BcAkhXgWMa+y/P43Q6HQj7XAgpSyh2ma2p7o+8YVFxc/m5ycfBoxT2eAPY6Uc6OiovoppQY7jvOa3zTPVER1TU1NG/1+fzpLeSoZxvM6iIuZB0kpPzIQx4EQAxDxgJTy40Ag8MZ/8aTURlg/6//e7o3w+KseG9cQNFII1PEU5/4Pjh2KLkNP/FXJ3ed/KYLxqtTU3mgYlzyTnz+vpXEzk2d2DplNswyfNefAgQNNcX7/uY7kaYKxWjjBRcrwjxWCts/Lz3krNTV1OJExprAw/6m0tLTzLMOYqiS8mleY92ry7GR/3K64syTKHyFpp65aY7N8Q7ufZqSlnQgossAgTecXMJW5x3GdkQuKFizKzs4+Qy+S/Pz8gvT09P4WkU4LOUGQ9SIYUKYVTYQQZc8+++xm7R4cduKJlxJQggJlEmJpXXT0qvgDTVOR6DRAessFtzEcDpcOGzaspmLLpsmE1gUg1VqrU8wi0PmrpnmB4zgrY2NjtULKACHEG2DLycwwHgVarMBvyagHni5+ujQ5OeuEGIOvYJMSHddd43ecF54JBL6RKeg/OPDfpmqtsdtVS/5FRUWZwnWjNGVfbGws+/3+/Zp5qlWh1Ldv36h+PXr0Hj32rAEJ8Z0H79yxoycwGF26JexlUOWr33mnsrq2tiItLa3xcO3YPn369N23b58daxjRTUoZzFwfGxsbs2PHDh0Y853TXr5N59vhPdbBD1fHFY+IMTXFaGDwc4RCKGI1LWnK5WfvW1f5dUFW2jGyxnf6BEk0UAEf2g3r+4lcQTa9Pdr+ZMOR7tfu6E2ffJKLltXk8/lmHa6Dm5ycLAKBQEQHWl+ry9RzRv+9YcMG1Pm/X/e/Dv68W/PQf3FP5O+D8+2QjvHBNEL9e+ScLldf21KfruNg/boMfU2knFZ1R65th3PkWJoUD/BVdrN2txPWQgbJyYEvTbBj6WV7vDYQOKKk1qEJ2brNBxdDS6J660msJ25kcrYIph8+2VsWyheLmjElOSWCY+vf9UOlReD7sEmvF2DrNh267uD9LYvr0GJoWawt7T/CIm1ZNJGF3XoxH1yweiF+qd6W6/T5Vkn7kXI0NkfoT3sc8uPVpja7eVseWC34tDwQ2/jgaks9x6tP3/tytDG9p5nX766vIqFDRI9qaPS9raOkDyviqPdrIpyGhgZn+fLvnlv8vR/E4whAOzTCx7F3XlEeAh4CHgIeAh4C7RgBzwi348HxmuYh4CHgIeAh0LER8Ixwxx5fr3ceAh4CHgIeAu0YAc8It+PB8ZrmIeAh4CHgIdCxEfCMcMceX693HgIeAh4CHgLtGAHPCLfjwfGa5iHgIeAh4CHQsRHwjHDHHl+vdx4CHgIeAh4C7RgBzwi348HxmuYh4CHgIeAh0LER8Ixwxx5fr3ceAh4CHgIeAu0YAc8It+PB8ZrmIeAh4CHgIdCxEfCMcMceX693HgIeAh4CHgLtGAHPCLfjwfGa5iHgIeAh4CHQsRHwjHDHHl+vdx4CHgIeAh4C7RgBzwi348HxmuYh4CHgIeAh0LER8Ixwxx5fr3ceAh4CHgIeAu0YAc8It+PB8ZrmIeAh4CHgIdCxEfg/PacA0PRTuDEAAAAASUVORK5CYII=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2875" y="0"/>
          <a:ext cx="304800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100693</xdr:rowOff>
    </xdr:to>
    <xdr:sp macro="" textlink="">
      <xdr:nvSpPr>
        <xdr:cNvPr id="3" name="AutoShape 2" descr="data:image/png;base64,iVBORw0KGgoAAAANSUhEUgAAAeEAAAA7CAYAAABMmDLzAAAAAXNSR0IArs4c6QAAIABJREFUeF7sXQd4VUX2P2fm3tfSG6GXFAhVFARBUURABUGKoaOIAoqUFXuPa/2761oQFQREikCCdMG2EhWkCEgvIQkhhABJSF7Kyyv3zpx/5kFYRJCmu4iZ7/MLvjt3Zu6Zufc3p/0GoapUSaBKAlUSqJJAlQSqJPA/kQD+T3qt6rRKAlUSqJJAlQSqJFAlAagC4apFUCWBKglUSaBKAlUS+B9JoAqE/0eCr+q2SgJVEqiSQJUEqiRQBcJVa6BKAlUSqJJAlQSqJPA/kkAVCP+PBF/VbZUEqiRQJYEqCVRJ4LID4aSkJEt5nTpWKCi4YmbnjSeeKAMAumIeqOpBLksJJLZrZy8LDZUrV670XpYD/PMNygYAHABcf76hV434MpRACAAUnz6uyw6Eb7r/wy5Ot3wAgF8RCx+RNJ/3yLBdKUm+U4Uffvu7wWgJGAOAKJm0q2sIIBC886TbooOF3coB5hQsvS/3D11Micn2MMPZEQmrS4xc5Fzc23mu/qr1fDva5I7uCLpTC+RfHp119xUxV+d67sv9+t9Gjx7o8Xh8Hik/nzFjhudyH++fYHz1AUC9m7v/BGOtGuLlLQEGAJ0B4KvLHoTjh04fV+ALeQuMK+S7zjQIQC0wJ6Wf+1Thh93xSV1mxUyQJgiizQwkAoHBBDwNjNUyQbzlI+hevmzkT3/k2grq/V6EJq0vAEFLYtrdzsX3Zp2rv9DEj1uiYFMZQLbbLBlTvnTsH7tRONeAqq77JfDi80n/lKYRdKyk+MX33nuvak4ufV00OAHCuy69qaoW/uISUCDcHQCWXf4gPOijcceMgHfAKL8y5oxp4OCFjpyUCb8A4fA7p9cBlNmEdAgM2R7ADch1KsyLKnBElYbpprjBFmH7/GhBpFnLtiXw0KKnCqHjDGvNhpEsd0qP/wgn8V/2WqbHcajIVwypSSYkJTHYCY4YqMEzU0YVR/b8v6CCErfbf62yJCbzIDM9tI4WV7orJdEI7TbjKgJvVHHAke9AaewdV2nBUT8Hh+eHlWel3nuqRoWQmKQHG7VbMoKJjNEhrmmj81PuPdJq5GQ9vUwEFge2KYMprY3TJ09dP1rEg+Lyc0p2BNvt9arf4tl0Wr3wwUnBAOFQOGdcSeX9ob0+DtWkFAVL7yuNHvqPgKMzHysHtV2pKn7jSY9bezSxW/HqkuJib2x8wighjWpFhc73fEZ5kc/wHZLcuqnKPH3Ri6UKhC9adFU3niYBBcLdAGB5FQifkID6iv9XbPHnAmGCHJ3KWvu/qNxKPIqVeQ+zLsRgAgE8SxLCK8zUzwEzvyDJuyDyIuDmyyFFlo3FIcZ4QOgHAmzA8GeL6XheOpx5htfyMAPsajK5iUnoxE1Y49EwybV0xNGI3h91AiEeF8AbEOJmMOU0ndNVROwaLxOv6JLFMIRHBUEUIh4EFJOKljywLPD26VEaowcYpz4AxAkhDgGXiAD7aCz31UPpe0QCa80A8hHh3cJouQSmjDoJxmGJ025gBj0upLQBshAG5AHTfLXw8we+iuw5PVACPU4kugNDjsSWmt6St0ralTiDt1RfiMh3oEAPIXVjkl4qKo3/GlJv/s+m4i/0vt9yww0xjoCA1naHI8Q0RAMNeRTXeaFheFlYWFgvAojwuFwpphAHAbFRuceTy4l+NgyDewzc9s333yitTvyFRHYpj1oFwpcivap7T5XAXxeEzwS2RABBVgkek4EhfwnGvzs4nwOEgUgASb/pEAF9hPAQAauPjL9rkOjPGERy1KdIw/sjcPYRCPkuIe5kLnk7OGgKMbYcBdZR1khg+GZRMU8KDaH3kcFgKbzTGOhOIvobIZtgAfrGBLmSgCQy9qYULAsBvUyHQRW+ivYkzceBWAMADCWQZQD4JAf88Vhd1+Dw/ba7CfEtQDlHEu7jiI8hw28MQRO5Rk+ChEaAbJKQ0JkRtZGIw0uW3v/FSY2257SeqOEHUtA2TpQiUI4HAmKSekpOoxHYGJT0mgQexDiNQsRXJPGpiHIdCdNxfM+EEeRjPYqvy1kFSUnyr/SOJ3XsqG3kvK/NFnCnbuGH3W5vuG7Rom26/sGszz77olv79jXjW7SYZrNa65lCjHnzvfdW9ejatZamaR+ahjwaGBiQbQijic/r/a7Q5Zq5evXqor+S/C7yWatA+CIFV3XbryTw1wRhSQAMENRfQAKmIp8kQs1gNzzU9XvYnl0LVmxrBGVe3X9dSvTXIThe93cp5wBhKaVLcvgMJKg+TQ3wfSnZNYA0ySC8izGI4kQfCIlDbKH6516nZzYyfl1RGGsQnlsehYG2RmCa9xCywRLYJ05L0KhQX8lkhtDRp5e3sQh7LBlyNTH2IWP4XQVYziUUTxe1PPxPSHqBAm9PidSszteRWDvJxRBbQMletyukCTOxPyKMZsT/LRGfRpQTSFBbqYshmpe5pQ6zAWgnAm4lgBcksUnFVx98JvznWokAMJmYnFSkhb0IKf38AWlhvafcgRJnSIavOK/KeSfs51qPI8JL0sBRqIkxAMwrLTCoOD/uYFhI5g4CWUooByCwRYhac2F6B/m4e62nWodDZzJ3/y5zdRk30qVTp66BVtsAXbMsbdmuzZrsjIz+7vLyDs2bNdvQqEWLBuFh4V02/vhjnWOFhXqra1vnBoWEfLN3z57l69eufSIkNHRRVI0as1d98YXVYbe/C4zNXNau3YK/2kbmIqa3CoQvQmhVt5xRAn89EFa4qyNC2waHocxrgb1HQsErGHhMDjfHH4YX+n0Ku7Jj4Y3PO8NBZwBYuQQrJ2gbkwMZ+eGQ4ww4Dt6XWs4FwiCznc7cWH83UU0IMotYWG0+HAEm/geE5fsE0DvAErKq3Cj5mAhu4lxcYxrwCjB2PZDcAci6AsJ8ZzX5YOhRPoUDdNDclqtMu7sZAVtNjKYR6WsYyOlE8m9FS0ZMUl0G9V4YwangDYasrcnEfdxkrRFxPJHcD4DNgLGNyMTTZGhPAhNNTI8xyBZkEabBZgOYaUB8FwC9wBBeObb4/pdDe03thYDTCPBjpx74HJwISKsEYWLs2aJF930Y3mPyw8DZG1KwCUzDUSTNPGaxDj2Wcs+h8N5Td5BErmmsp2maSwmp0PDpfV0r7j1yqdPxZ72/T8+ez9kt1tva33jjzk63dLo+IiKy/vxPP9Vr163D7uzTB8tKS3H+p59iQV4e9B88GOrHxMivVqw0t23dwnv26eMVhlGSnpHx4RdffHGLM69gs1lQ/krKDyvz/6zy+C+NuwqE/0uC/gt089cDYaXxVnMQvNL/M7BpBP9a0Rm25YaDSQDx1Yog0uEBSRqk5YVAsUcHDRC6Nc+GJ3svgMlfd4Xkn5qAx1QJRJe4PH4LhBlkSzAPOReNrH2yl45JWlhwnfuR4buGgESmQxSXNIkk9bGTWOXR+AyS2EEKszvTLRuF6VuOXFvCpPiQGH4nffwZpokRnGNHzaVA2GxGKNcByneEZs5Cn76WANZygpd9TDOYMD0a8nuJ03VCyH9ojN1LjIeQ4Z2DqN8DXFqk9I3jpF9PQI8Sw38SQB4D9iwQW4VMzJaALyKQFyT8AwH6EMkBhHyUc8l9MyufS4EwSDZFEH2NHGajpBeAMMFAebOG/EkmZTdA9qRUlnK0/APA+4lO7pcMDFgjEHeREMNLl426cpLHL3BZDRs0qE9ERMTb/QYNqtXmuuuwtKQE582eDYZhws233AKSJOzZtRtKSoqhYUICVK9RAzasXQeHc3Phrv79oW79erA/I0N89OGHfH9a2sjgQ4dmTNm06VcBdBc4rCu9ehUIX+kz/N97vr8eCCst1qEjDLl+LUQFeuDTtddARkEoaEwCEIJJDJgyUSs7MAJ4TQ7dmmfALS22wYpNrWBdZq1f+Ysvar7OAsIRd3xSS2pGGgAdLFo8ovFJMo/EZB7iKR7GOb5JxAcRE1GM6G3ToAHBjrLvXUbgZADWgTzGzWDlHwFQE5I8FZhowQilKdi/uIbXMIBONmm29QI2lUjfAscPixaFPhl6Z9E4AhiOhNWQ4VokUCDaniF1kEw+Dia7GRi7TxJt5EChBJBQ4UNPYihXS8KnEOgGQixiwGojg2U6WB73CuM6APEYEMYCg2NAOF+3eqfmpzx0UnM9oQm/R1J6CLlGiAYx+V5JkTYt1GEkoEaPALH2BNKKAKuFxfJcSZYvK7QO20SIeyToD5YuuufYRc3BFXBTQEBA9P1Dhz7R4eZOoxo0aOA4nHsIMtMzICwiHHRNB4vF4gfcwKAgME0TomtUB2dhERw+fBhaXt0SwqOiIP/oUfj6yy+/2bZly+ivv/9+3xUglj/6ES4ZhDc6GtcwhH4tIoYQ4AXFMUgDWcKUA+kBLb0hzKB8Hcr34XVwMnPgj374qvZ/Vwn8dUBYkorfIX/kszIvcybBqhG4fRw8As8aEa2CtUJsBph+vzCC2+AgSPmQOXB2CcGkZwHh+h2TbEXhdW5gQnqLloz44T/TTWhPnFnTQkaCQLZNeknXrZggPca20laHCwM2V2uma5ZQZ2HOj6GO2rVAEzEMzXSv1xJm09BGIbY9WC5rSSHDi6yfrwsr6hwoA/BaaeEHS1Pu2wvDPraF5UG80EQtZnqPQDVHFs83a5DFEqq7cJuLOx1osSegEEcArEC6jAabuad07shjjlunVLcE8HhpkI/rOgfTKC2yHtoDKWCG3F6/AVhFLErKt4ZY0k4n8FAgzAROJ41PFhxWoZuOOe3FaeBP3SIMvP3jSM0GTUAYjITYUvz5aCcQQdCdH7bnEsucNXHXqdHWv+vr8SdpLOnxx2v6pHwmJDT0/tDgEIvPNMHn84HP64XAoEA/EOu6Dk5nsf+vq7QUgoKD/f9W9Q4dyvmmzOd7dOLEiduqGNzOa9IvGYR/DLj6Fg3kGxIoAQF+QdhzrhEIL1pafJIz35bgvpEEEwjsIDBzHwj8fn+4a2F8PFQxo51LiJfP9b8GCPtMBk1qlILbq0GW0w46SpAnkkqV1nsuy7IfwP3leGCWz+DQNSEXfjoYAaVe3a85X3A5Cwif6OdEh79q2B8e5t9NHB/P8Z3F8XK2a6f+fqY6xx/sF234mzsREP6r/k7K4pS+T4zlVCmcPq6Tbf5CVMc1YTaDGL5QtGj4+yeGcZpAKyfgVHmc6bcLnoU/1Q1DEhPjvF5vd58hbEHBYV97pXdrSkqKfyfYrmnT8Gvatx9RLbr6+OCgoBqGYYAjIAAQkfLz8vzuk7DwCFQAHBIS4ven5OTkgKvc9b6rtPSfU2fNUmQsfrkHAkTddNtttxQVFUHhoUM7A6Kj92yqMlGfulYuGYQ3BLS4DYlN1BmLMy8wvZ15GcR8krUouLG3CyAG+AdmAklJxULSBospk/AG97rzWdyD+vSpZ3AeyRgjKWVucnLy0cTExC6apkXPmzdv1vm0cXqdxMREuwbQTlF7zk1J+fpsbfTo0SPSZrPFqL5N0yxljB1ISUn5BW/CxfT/e96TmJjYkjHWxm63J8+YMcPPGti/f///Y4zNadSo0Y6kS8/GuPJB2BAM2jXIh2f7LIYStwNeXXI77DgUDhq/IAvQyXk1BIcezbPh2X6fwA/b28I/V3aAfJf1woH4N0H491xGl3dbYT2ndieU04DzV5wtDk6qisw983w1adKkbkJM3EsOh32wxhgIKb7duSv90c07NivttbJoD48e/VZwSOgYrmkUFBiIuq6T1aZSsBl43W40TBO8Ph9xRExPz/hm797dY1atWbO3soG2cXHB9sjISWEREZ2FlMJZWJjvBei3fv36KjP1f+R8ySC8PuCqW1WQpYYs/mJAOG7Ggc+CErxdkTBIWevUJkv9RwRkmpTHuLyXf17+JSYpv9pZC/bv338SEPUhIh8iljOi0ZKx7iREy+QFC24ZOXKkbrVa2cSJE/3adVJSEtu5c6dSEixNmzb1ng5C6vq+bdtqGpo2RtVJTk6ekJiYyGvXrm156623FMHPyQ32wIED7yEppwDRUSmljkQL7EFBjylq1aTERMvOnTshZdeuSisBS0xMtKpc9pSUFCMpKemk7qTGk5KSQklJSZCbm6s4vWHKlCkn4xqGDRtms1gs4sRvCvRo7NixloiICJGamgp2u52vWLFCPb9/bK1atdIjmjSxfDVrlmvQoEHdhJSJCPDMvHnzcocMGNDeBBipadpTs2fPPpyUlKTt3LlT3WdJSUn5xfOd55f3ygdhUzCIjSqHUZ2+hYJSB8xc3Q6OltqAs4vQXtWGUyI0jy6HMd2WwprdLWDRzw2h3McvPFDr7CCMYXd8NBoYFBctHTH7NycyiVjYuqnNmA27S6LVJ83XiUmWUG/16zTU2gjT+KLo8wd3nKmd2onJ9nJv8Q3EqVrRoty5AMdzbB09J9bUKSCB6yKtcOGInPNZTKG9PqjPmOUWkLK2P/+LCBHBhhJXFiwekXq2NsIHzw4mn1HPgNIjZSnjqqJyzyKo0aNHB6JhPGuxWJ7gjIPXXb4wKDBwzKtvv503cuTIq2pVr17Pa5rlruLSLogwMDo6OrpRo0Y8NDQUPF4PMM79PmKvxwMZ+9Jof+b+UoNgcWRY+Apu4eUHDhww8wsL1y5evNg5YezYd0yvdzgwFgiIP+gOx9A333zzwPmsg8o69evXr56VleX3/d9+++3WvL17bW6bTdjtdq/L5Qres2eP34/fsWNH7fDhw/bw8HDTevgweU0TiyyWOiGMHSliLMg0Tc68Xmmz2VBarUVerzdMkTZbiUqciNYAREt47dpHUlNTZaNGjQL27NlT9uKLL2LyzJm1EdHiJsrPzMz8FTn+hTzLGepeMgivc7TsZmUw0QIsphKEFcuMOINWrAOC+lJXFqUJ152etSyomacTShYgT4NZxgAMUxSBgFv0duVb8OxMcgqEZwCAVvHfy0g0BQAyVGwHCdE6MDi4W3l5+VQAiDZN88eCgoI3oqOjnyAhmhBiDSZl6vzPPnvcP66kJNZ/9+6WRPQKSBlIiCWIuNvlcr0SEBDwMmOsqZRyeXJy8puVQDywf/+xFcGcowXnA1HKbkg0DAAmSClNJHoMAHIJ8c2A/Pw9rqiosQBwD5NyFSB+CZwrf/o3hmHU0zQtgTF2UEqp+qjDOQ8iosnp6emL42NiBkjEoYiYb3D+nE2Idj4h2iBiggbwT8F5BxSiKxGtJcRXbQB2k+gVgdhKEr3HOT+EUt4tAB5CxIZE9DwAhDPG3pg/f/68/omJXyPiESJqDoxNlVJOSUlJuRD3wpUPwgpqHdrxpc0ZgiERvObZfcDnejnVrjPcboLLx8FuEVDm4/4c4wsuZwVhwpA7p2UjYbZz6X3X/2a7Iyfr4fk4FECfQtLzf0VLHnxG1Y9KnBToMy1PMtDHE/pGOxeOPKNZKaDnR9G6pFcrTCvxDLC7ooAM6T4nDLTyR4HwagIYV7L0/vTzebaQPtM6I7F3GMj6JGU2IhhAEEyArxUtuX/yOdpQAry4XdH5DO4KqDN27NjYjh07/l9MvXp9BREUHju25UBa2rgR48Zt+/LLL9/v0KFDP7fbDV6vl3Zu365Ysni9Bg38rpaNGzZAaFgYxDeMB6/XB0pLPrB/v8w7chTiGjWkiMhIWPvDDyW5hw7d+sDYsek/fPfdUqvV2kGqfvILSj3lrvZ9Bgw440bubKKNb9DgB0L8sHbduvOP5OQ868dNxAMcYJ0iDSGAf+/LzJzbOCYmXgD0ZQAHiMglAVQqHDGAnwRiE0bUkAHUIaKNxPnPjGiglHIzIm4VAPdwxnb5WcA4T9YR7zWIPuMA7U2i1oyIUIijGucLdmVmZv+Oy+CSQXiTvcV1JsKTACwWEVS+hSSgaohUHQG1ypfhBJ9BFoEsxhOuJ+FmWsKsrK+CE3x3MomxoAPI0+LZGQfw+ehLS35ZH+wBZ+P69YNwBWDVQMTZQoiHOedrAcArpWxVvXr1LocPH/5MQ7QR4tWSaDBj7B4SogUwprjrb9U0rcmnn35aNHDgwEghxJtE1JgBLASAIcDYapByNyI+R4g/ElETMs3xKQsXfq7mYmD//qMF0QsVm6VXAeAqkP5vRzIgKk4Bu9oEqnVQwa38k5ByJBL9gCojgsiDAB1B0z5DonhCbEVE+4ioJwqxjmlapCAKZYwtl1IqLd9giM2AaCYnMiXnw4BoK9O0p3xS9mVS3swZu15I2R2IRgCiHYm2cca2EmMaIxovAMYgwExJ9JWU0ocAA2x2+3WmaW6QprlFacIVPAg1NIul7Zw5cy4kSO4vAMIVjBHK6+u3NJww21zqy6girI+bfhSY04VrwWoAvw3CWUiQ7Vx6fwf/WEdO1qEoDCsJLk6Ov9VkPbw2GwKI00GaLxcufeA5dS166MwAb6nnSQQ2AVCOLFo0co6/jeN0kQhJSRySkkz1W0gea8FMiC5aPmKFujey58SaPrLfwgTf7lxxr1pcAJDMExMBUlL6CUhM5pCyq+Ib8UtmqpBeU29hQNOAcKvVzsfXCvYdynHbLUc9NgNA+S2bcoCdAlJSRMeOq7TUhmkIU0aakJjCoOkuNaYKRSCJASWp6VKThZCYop/6zB2TVmmpSfkEsIug403sVxSVSas02JlPoMZ5Smk1cqO+qShTnv77pa6D/+b9iZ0TQyLqBD3Hde0RtZgN01xm8/Gx786a4lq3bt2ktm3b9ncWFcGqb1fBx9OmQaOERjDqwQchLj4eNm/cCOFh4ZCTewiCAoPA5/PC/HlzITcnFzp0vAmaN28OzqIip9ftvu2ugQPXjxkxYopE7I8ADsMwtnL09vtg+qeZF/K8cXFxP4EQGRwgG4gCpaap6PZ0DrBKSvm8FEIB7nSd8ww6/uHLAKIySdQHOf8oKDT0m02bNkFcvXqtuaYN2JuRMaFhTMytIGVnjWgWEnlNzt8UAB+glEPDdf0+53Ht6VuJOMTt8YzJycmRcfXr36YxduOezMxHLmT856h7ySC8EVrpPvAEBQWgrvrS7UZ5scv+IDH5uIY8Qp7YkzqQQRmJURbJlnMmTEYS1QGKdZOzjeAG4hpJ2IGI7kbG6p3OuIsakCmxvX5NyfqzaMPHQRigM5NyBzGWK73ed5jVOhykvEYCTKgAw/9jUq4DzgdxTXtdCNGGhDjKNG0SSbnDarPFzJw589jgwYNrG4YxnQGs4br+ljCMt04AoYeI2hDRDESsIaVcumDBAv+JQQMGDHiApHwbEXcCQENTiOeIaLemaWrTrnzJ6rSeQsZYPYZYg4qLB3/6+edFffv2bc05f1pKOZsBxDDOWxPAXillMzVeDlBdIo5HxGwpZX3G2F7TNJFznsEQ60iiWoZhPBMYGBjsdbsfEUS5Gud3c8bGCymfZ1K+ZSJOVRrtgAEDepIQzyHAh0zT3tZ0vVV2TExm9K5d6kN0JwIsk4wN1Yk0AfB/Xq/32pYtW5ZcgK/4ygZhBZY6U8xYCIYg4PzcQVjn+6KqtjVUEdMMfFJcOJPWuUAY4KDpK+9t0e1Pg4CaYMGKFFra7lw84qULBWGJ5lrw8VeA4X4OVFPxhTFOCwqK9G8igozhwFkNazXxmu+IVscA33jUeA3wQSFYYIlz4chlYT2n9CcJXQjxMEMRj8APEspPipaM2l45luMgDB+ClC7iMBOAOUEScWH5SupmAzLEvRxxzrFlI76N6DV9DAiK92likgVYb1OQyg8rZQTtkcEcZa4gnd8BQLUQqIiEOb1o+UOrI3pPe0VKUYdACgAtCAi3M8P6VuHKISWh3aaPQ4u4gQiQS/b5sdKDswOD6jfSmDGSI9Y2ATxMyDVFpfFT/qz80h++8874WvXqva1pGmRmZk5/aNy4BwEgZN26dRMVCG/YsB6mvD8Z0tL2QHFxMYx+aAyMGv0gbNm8GQICAuCzlAWQnZ0NVl2HH1b/ANWiq0NcbBz07tsbTCGceYcP3z7k3nvXzZk+/eHIGjUed5e7qm9ct37u3p1ZE1JWpFwQIUrDuLhvmc/3mOD8dgaQAojjiLGDGuIqYRjPM8N4SVos9xNj61HKeGQsAwGcPp9vp6ZpvSo2Abv3ZWZ+1igmpjUCDNqTmTmhcUxMdxOgj464gEzzqOD8nxLge8Ut4wgMfN7rcj0phFjNOO+SlpHxqFqbDRs2vEqaZlJ6Zmbv8323z6PeRYMw7QiobrqhGRLU4SHGWmjo21sJkOsdV40ChJc0ZFGVZukA5FBGvn4HyrYv7Hcat7da65ACDGJtNwmpfcoQo5WlrrIwTWnI9BJjZS9hazhT7jcO7N//U0GkmaY5jnPudxFwovcEouKt/5Ah/gul/AA4H14R5fciACjt75DNZvuXFGIfAdSfO3duQffu3cNsNtsLuq7fSVJ+KQC6Msa+YUKsJ4DXQcrlwPkxwzQnLly40O/aGNS//3jG+T2mlI8JIR7jiNnA2BQhxN85YpAhxF5N07488TxPw/H+9jDEzBObxCgicgDiPsbYTyRlXxAiCxmLqrDiFQqi+X7NnYhxxGPI+fsgZScJUEtK+ZTO2CBllRFEq60WS19AHGmaZhciaoqc7wGfby9yfowxNl5DHO4T4gMJsJ8jegmxrdvtbh8YEJBGAKoPSUQTGWMDhBAjLBbLM8pnfB5r6coFYQWSgTr6ma7qRR6DLdm1YGduBPjEpRNtqIUebAVoXS8XGtc6DN/sbAjpBUEXxqR1HiAMHvMhsupPAJrfgeQ9GceOJmGX0iXDf/RP7vlowlKONDnP1JlttfC5tjPGkwnkaIaw122ad9t121uEPEaA50HdoOcIeXOBchKCvB5Ra0ZIT3BubVJhzP+78LgWIoPDgDCcSXz32LIRT50KwgjyXQa8iSDhQeURJvJpwAYLzoPQNKcR8r8VLRk+OaLvzDkgzBuk4RkC9sBHyPRdByRNRK0WSPONCnKRm5WBgQiSGeAgAqGbhvdma2D4Uml4WwswX+GSagJqgxnRKEkiGBjSfXT5AAAgAElEQVT/O0kxCYl5kLGxJLEfYxQrgMUxJrIq2LXGkYQ6oswXX/rvMX/KvOItGzePTWjS+F2VcvTjmtUzb7jppvsBILQShBfMT4Z33voXeDwecDqd0LN3b3j2+echOysLgkNCwGK1wEcfTobUVavgcO5haNe+HTRr1gzuvvde2J+Z6dy9c+ft944Yse7w4cNjoqKikjzl5RFzZ82as3716kemzp179Dw+KCerNIyJWecxzduzs7NLWsTGRngYewmlPIiI/yYhXrIUFiZ6AgPrMZvtTRJiKzCWjkTKjOcRnB9iPt8TadnZveLr12/LEQfv2b9/XHxMzB1cyut1KT9yWyw2JsQbXinH6gATGOfz/eeyEq2Qyn8HMA00LQeF6EdSlu/Lynr3Qsb/R2nCtCawmqHBRCS6Coke1tqVr6zsa6PjqgcqMiH/zpBFVWrCCoRdZA64tqzhAvRblH5dFBjLnwJnE2BiBUOdftKUzQBIwhcYWtoLz5y2hP3vuqunMtcmf/aZ3xLmD7zaurUrWSw1LJx/S0T3CMPwVGiePuT8B+Hz1Wa6XupyuX5y2GzKnPzuiYhmpVXHENEQJCJg7AhjLJ0xttFU9LlE9ZTGW1RUlPzVV1/5z6MdNGiQ0qpbOEtKZgUEBLRijLUwTXM5Y6wuA7iDAfg0zpdqdvsuj8dzh5Tyxgq/8H7O+UrT622IjLVFBYhSbpSaFsuI1GlEB4UQh3Vd/yYhIWHt1q1bb+a63pkBmBVj+FggRnOiUAD4jnMeCVL2Vi51BhDCdT1ZCFEqhOjDpGyEjH1XYQFII6JrS0pK5oUHBzcyhFDuIBvnXPm3v+l3112PI+eLpVS0++wWzvnXpmGsRsY6zJ8/P+081tyVC8L+iEHgMOG2VdC37QZ4c0UXWLDhGkAmzpmSdC7BqUXOiMMbA5fADQk74aHpQ2Fzds1z3fbL6+cCYWWOLuFdwkPKoyTabgEhxzCGzQWnu4sXjlAfnBMgTEMAtekEvteKFo9+Wv2szNG+Mu9TIOFvEtlwicZBTeBqBHiJrPAWePkn6iQdrsFQYcLfEGUjkvgmoPxYEn5cbA0ZGyZLupHAeYRyJgOZA1IbTQRDmC7ypIFzGcNdhc6cIZVHIZ4wR08BwHxCfB+ZLABCJFm6BjDoTibobZD4WOHy+6eG3zm1IggM2oIph5AOj6Ee2Esapc8LqSXrUg4GDZ8mgoeKLMFTQ8ySh7nE10mKXsjwdWWAII63OkOxMKxI7hYCvmEAV6mgCQBzBiAUA3FllnzLS563HV4LmRbWH1GOJWANdFOrmf8npbnctH79mGYtrpqoWzT44bvvZ97UqdN9ABC8cf3691q1aTNwzqxZ8I/XXweP16t8w9D9jjv8IKx8v5HVoiArKwumfPAB5B46BAdzcuDe4cNBBW51uqUzHD16xJmRlnbrPfffv+HAgQNja9eu/UK5yxUxZ9asORsvAoQbxcXdJwBmp6ene1tERwf4HA6lgThB1zO5YXQq3r//s1wAd0JsbDtTykCQskAIYTJNa8w4jybEDenp6euuatiwlluIFmkZGSvr16+fYEHsrgJhTCH26xZLjT379i2MrVOnqUXX6ykQ93G+1SpEAy8qohnkSlvzmOb3OTk5v2fqyyVowlGB4ClvYJpQ3VsG2wI7u05ubi4WhNU7TxsDnxOETzEEe6U27OfEF7SJl5fdgDfDqUePnvwWqchlFVkM8J8oahUs17BhQ5wyZYqZmJioBwQEsPpZWWZSaqpM6tiR7YyKIpUapyKnVZ1TUxxbtWqltW/fnkVERKgIZtWPVBHEubm5lpo1a/qS/G6n/yjrI0eO5JVRy6qeCrBLTU0VHTt2tEZFRamoZ3/EsRpTUFCQpVWrVmZSUpJqm69fv57n5eXJTZs2mf37978LTFP5dmc0bNp0Y1JSknomf35ljx497KWlpapdFc2NJ6Kp1YYGk5KS9NzcXCoqKlJ9qbFJ9Vxut9sSGxvrj/4+MUb/uEf26GFX6u2yZcvUuPx1p0yZ4t8cqefds2fPzSTlALfHM2Hp0qWl5wEKVy4Iq4cXkkG72EPQolYBfLe3Luw6Egb6RaYmnS5MlfrUo8V+CLG74YudMeAstx73O59vORcIAxwEAwYzjT4ljqFkyv2MYRfJYKBz0QgV+OCPSAzfVKMzWmxfCq/vR91+6Nb8lBdcwT1nxzLmmc+Q1xNCDGRglhOwbxmJJxhap0mO04hECzTZvcThIUCZQCTeRWTTAOHNokUjnwzp/VEXELCQAD7jHPYh4T3SxERNF26TcDYAZkfWKR+cPnGcP3Wh0idMgBstkh7KWzri5MclvNe0+0DKN5Fpfzu2+N4Z4XdOmQuAbcGkIaDDM4IwxrTQQFfKyK2hPSe/wLjlBQSz77FFIxaG9frowYrTm94GQcMqaMyeV+5QYNhNRW2H3/lRFiBukhJaEEA1jcE/JKdjKJndBGMXSmky0t4EgkJACCPApgE8ovqhRX3+jJqw/vFHHz0dFBScdOTIYTiUnZOdtm/v6u3bdhz7x9v/ur5nr17XfLlyJSxeuBB2797tJ+G4f8QIGDB4MOzesRNU8JXTWQRHDh+G4KBg+PCD9yH74EGIi4uDRx9/AvIK8l2fzVswd8eOLUaDBg3at7z66ibVq1fXt/388+dpB/ZNmD9/0fns6k9d/acH26nUEaV0VB5Idkpu+i9eGl6zZk1Lbm6uAs1T6/jvi4uLs6Snp8uOFR/m1OPX/R/TEy2c+gKq/tQH7lSQON+381z1LhqE/YB5wit2up/2UkBYbA56lUyYwJgKHD8+fBUlLQStPegq69TgzCCMiYmJJwOv8/PzsWPHjgo0Ly5/8xSpqYj4yMhIbdasWX6t948qCrizsrK0wsJCfypVSkpK2aBBg4IrgsHEBQZI/S5DHDp0aADnXKg0q/Ns8MoG4fMUwv+m2m+C8NSDDDBHAkzVmDZZSPfDjHgUMO1pIeVT3LB9qPygauCOW2fVsNi8qYyzeBLmBgn8Z0TZhmnWa6TXs4HlObrIGqXXgMRvGcCjYPimgs3xMQFritIcLoiPYRwaCp94hnN6HxAPCE0fpZnGEAn4KAG8xJFZieEQQtlPM3zlglvmIMCB4JCcwVkzkvyLLaTPlM4M2BQizOdA76OAAkloIzJ/As5vAKL3JcEHiGIlMv1tIAoGMu5Brj8jBYUITveWLhqZFtJjWlfkMBNJfomS3pDAXiROdzCS1wLyj4FkDWWeFCSVOfojAvGalBDPEAehxPG6qX1p6mY8MCFN4KM5QTdirAtI8zEE7E6SOjqX5VYwkV36h+a/tXCaxcc3bn711Un16tTp4S5320NCQyEysppn+/atntWrf3CMHjPGMmb8eFi6aDFMmjgRcg7lgCLrGDhoEPTtexek79sHhmnA1ddcA5pFh09nzoLvv/8eDmRlwTPPPQdDhw2Dr7/6CubMnCU456Xh4eFaUIDD0bhpM7bi8+VSGMZWKcTjuQsXpqYeB7Vzlri4uNq6lHaTcxHsch3ZlJtbnpCQEMENI0zdvDMjY78C0FatWjmKi4s1TdOUxlVyghQEY2NjozIyMgrj69ata9F15dPzbEtPV+lyrGHDhuFpaWkFiQD857i48CHp6ccWxMU1KJeSWbzeQrBaI9xCGEG6zqRpuux2Owoiq72s7OjanBxfXFxcQO3atctVjmjDhg1Dw6T0rU9Pv5CI1gsCYUqubS+NKg5wBIprhcBDlmzXTlSnfZ9WLhaEVxFoHTYErQIG7fH4xuM4CHMAQ8iZut01Apv9mpWrV69eoTarVUUmC0kqLgP4qYFT55zks1To06dPPcbYu4yxw3l5eX9LTU09X0C64C4HDBjQocIcfQcjWjw3JWVt7969IyyMPYeMrZ2XknLcYnh5l78OCPtpJ/27wwvQVs8yeWqnKQQHziuOKLgQ7ffU9n4bhLcxYodM9L7CUZ8DAHkAmIVEN5HEHQKtD5QuHXqcYEEd7BBSq10Ff1QSAjYnAjsClQLKjWBqbxQtv2912J0fdZAkFjIBL2iO8JnCLHlPEjbhpm+MZJb7iFMTDUU/YcDNEvkTHKQdgPkE0jIfh0lWYEqT7WmQNoxTuZtzXZmdD0Z43CPTVx7XhAN7T7+JA73GpLxanRLpDxpnml2SmUQgZ3Piz0qCTkByO3KMA0InEzBOcHpMue+JfGNLlj6UrqKiw+6c/gSBHExAnAFXxLqzipcMfy201/T1SLIlIdsCJKOlpGyp4UjdsLik5nmDE7tOIuQhICND/h00ikXCR4jBPr/WYcJVxPBbpyVk8K8izS/jF/Xqpk3vCg4OntO4SWPLTTd3otjYONy+5efvU7/+dur3a1fXfee994bcfMstCc889RQsXbzYD7YqMEuph926d4fOXbr6KSrT09OhrKxUmcwgOro6LF+2FNq2bQtPPP0MbNyw3vfRlMnTCvLyvx738MM9oqKiEj1uT+DyZUuFMAXLyT7w/La0tLd37dpVdj6iimvQYKXOmEot8TAAr4dokkXTVC5qXkV0tHQbxiRlIk6Ii7uVAGqp81MQsXDvvn3/aFe7tr3Qbv+XKeULOsBMhvi9IDKFpu3RysrWkM32/N6MjPFxcXFR3DBeNTXtHQQYD1Ju0TjfB0RdJFECQ/wOAAqQMZW/WgxEOabLtVgPDOxpAKSqDCYmxNMqLWdPRsZH5/NcJ+pcGAj/bKsvfPqzUspenOMHzGRvYfuSwvMF4ZJy6ttObD5u/TqtlK2rFm2Vrke5BR8CwJOmaD8IWwBEOQzjB0tnnwn0VTCVw+H4SOXwAkBdAFhqmuYCXdcPG4bhtlgsYVarVfljb5CGQVYpf3CaZpnD4eiCiMVEFM7c7jVOw3AGWK03cE0LN4m2a5p2AwJMIYBJKgDKarU2NE2zBRHtnD9//k+JiYl1GVFTnfNcE9EmhAgDTRMoBFlMs9DLeYymaWlBQUG7S0pKrgIAxaGfsW3bto39+vUz09LSrq4YZzNE3MI5jzJNswdxnpIyd+6a/nfdNR45v5YAJs6fP3+d8jv7fL5QRhRk1bS9Pfr23d2v3y+zJy5g3v+Iqlc+CKsPkQLgemFu8BgaHHXpwC8WOE9MgSkZtKxZBJkFQeAyFFHHRQD7bzBmBd0xtQfTyVW86FBqaO+6HaSQ9pJysTbUrnck1A4VLx266VeUkb0WhwRDfjvkPAgEHZOleVtK//1UoapXPTE5qkwU36Ry30qLcjODQmq2QeQhQaXahtJAEaeCe0pyjG+hx2EK/LluQ47UjJmQWxQZsxFmfOcL7V2nuSStJnPKtVpwnjB4+HVcY2WFTQ+ur2S4Cuw9sxoTvmvAAqEqjFuJiiTXOefbij67Z3tY4uQ6JLClMPQ0YBCFqBL63RvIqzUFTloZlvwES5847kNJTObBHuc1XGfxwgfpJfbg7erow/CeU7YQMgsQvmIy02Upsf107Nt7lIuGwm+fHSTs3jbM9EWDgK1F1x7dA6k3QVhIelciLPNKPcPKzTYmGHvLloza/Uv5/RHv1u/X5t0DB7bIzT349o03dbr5kcceB6vNqrTeA4s+WzRh1vxPv926deukFi1aDFq4YAFk7NsH117bBg7lHoJDOTlgGia0a98eylwuKC52gsPugGuvawu169SBj6dOhejoaOjes6fKJS5MS0/v+uXChcag++57/foOHToLw9CVj3nP7j0mctZlweLFZyVdOf1p42JjV3u83p45OTnFcfXrP65zvsckGqTOlDaJvPv371+t5q1RXNxdSFRfAjQ1iTQk+r5OvXofHzl4cLFXyvs0gL/v279/dGxsbE1G9BpHfEsCPJGWkdGvSf361U1Nm1kBEC8wzu+rSIx9IS0nJzeuTp0YTdcf3pOZOT4hJiZWIj6FRBsIsYlFypdNxoYKxr5R/nQUIqni2M+v00JC/gnnT815YSC8MShSIg0wTerBpTlJa+ddeqbVcSZN2CY52NsUP1XvpYKj3EaWSs+tAIGoQQQK6KACNoH+Y4b2A7CKRBLimOEqb+m4Gc5KuJOYmGjRGHteAvQ9evRo86uvvlr5SL+ucB8FAWO7pZTvVcR3vQCIkSjlZmaxvCJNc6+QcgsyVgukTAHGkivydecQ0VfI1RGmUJOkfIQxpo5a/UZK6ecvICK1YVeUj0Eq5xYRVZ7vYUk0TAJko5oPgEPAWH0p5UYAeFpnrJNQ14lYRc7uyyjlMQbwd0CsA4jzGUAaAtwq1b+J6hpS9kPEIJByhyB6x6Jpj0gpWwJikCTazBh7+DwDpn6/F/i3W7ryQdgUHJrXKoAJ3b6CUrcd3vmqI2Tknzg16SLEbJgcOiVkw5O9FsF3O6+CyaltL9wf7H9LNHDwQkeO/6CC00uSWvcqtOx4vqy/qH+f+vuZBq/04RcRkirvPaVOUsW9J4MVTm3zVxzMKmf3tDZOr3M23uYT/Z86tP+MpeI5FNWcCpg46eo77flOvfHXzxLec+oWQNIkanc4Fx+oIF843aRcec/JoIxTOK0r5XfqtYtYAP+DW/bt22cdMWxY83uGDXt88N13J7pcLhVgRet+/DFFSP56xy4dJzSKjx+iyDqEkCClCfl5BeCw2yE9fR8EOALg6NGj/v+PiY2B6jVr+qOllbYsTBOUeXv79u3OI3l57Q9lZT0UH99w1IgHH9RCgoNg0ruTNu3avm2StGjJF+Lfaxgb+71EvCM9Pb0koX79W0HXm6soUyJapCgS92VmLlY+4oT4+L5AVE+RPBDRFCIaSgA/ccQ+PqIHKig6k/ZlZDyotONjuv5PRrRUkS2kZWQM9IMwwLS0rKw7GtavfzdyXlez2SaR2x1oIj6WlpExtllcXKyP6CUhZYYmpc0SHPyqz+VSebWZppQdEbEVAmQzKWfv2b/fn796HuWCQLhwY1iIK7rIVzs7MAgKytx4J5wxYOdMIMx9DKJGFCyrOdTZBhhFAB2HYQJi3OI/UJWRijU9TQ9gOoH0wXj2c9kHOOqM6Un+x1TR0BWWkaQKLTVx/vz5jRXFo8fjWSOlzKsAzac45xEkhAp0jALEaJ9hdLFaLNukaT7ONK0FALSQRCod7AsU4lMOME8y5jClfN/C+X1eIRI1xqpJgPFMymcIsS5yPhuIXiOAIYhYvyJ+7DnTMN7VOL+DEPMBUfXfSwC8pSHWYUT9/dYMgE/8QC5EbaaCTHW9BIRo62faQtwgGWsNUv5oCPGVzvmHADCvworSSSJmV6RgqXzjzpzzx+bNm3fKwTjnMdt/bJUrH4R9JofWdfPhke5fQ2FpALz95U2QURBy0dzRPsGgS6N8GN9tGfyU1hjeT70GityWKu7oP3ah+luP6DV5s5ScgxQ9ipaP+j0ZkP4Lo7/0Ltb+sGZcQX7+O8uWL4HMjP0QEhH+3p6tW9959KmnXjx44MCgkLAwf1S0ECYU5B8DKUzofddd8F1qKpSVlsH1N1wPWVn7ISg4BMLCwmDH9u1Qs2ZNiI2LgwP79zvdLteNe9PSbtiybdvL1aKqhXft2gVKi4rmFbnd45OSkvIu5AniYmN/snJ+v88wQgBxLCN6ViK+rDH2muHzeWtnZ+9V/uVGcXGJQFRfsSnZdP3vrtJSk1utLwFihGazjRA+37sWxCc9QnSVRI0DS0recAcHT64g9ngUNa2hMIwuOufvCqLqyFhPNM2Fpq4f5FI+uzcz84GEmJiGFRSKE6TH8yFYLN2R82wQIhiJuGJa4py/4xPieo5YIy0z059dcB7lgkD4PNrzVzkbCFd/MP+L6oOc1zELhJ6MYT6xlT01L9i/VVcc0oxAGDSdh7j+hglnBvzKMZ0A4RellInJyckJCoTdbvcqAJh19OjR6dUiI+dLgAKmyDAAJhDRLZqmbZBSduaINxLRXUXFxd2DgoIe0hQIIroM03xPY2wWIfZBokeAsWCfzzfEYrG8BgCKUGMqSHl/8oIFNw4YMGAgED2OUj4oGRtJRMeIaFkFzeRDcJxF7WpEVHwErRmAYt9S7F/RpsXyRLkQpUFS3gJC3ANEmwTi9Yi4QtO05YZhzMLj2vFtxNhKKWUmAxjLEV/6NDlZ5ZZfLuXKB2HFahVk80Gg1QApGZS4LeAW7ILYrvyx7oodC8n/NyLACxZm+m0+BWXW35m28nJZG5ffOEJ6TmutwoLCyg/uyEo9HhD2VyjfLPkmeu6CWaP2paePMoVZMyGhESQ0bLg8bfPuB6cunOP54vPP39uxfXv/yKgoKHeXg+kzoNzl8puge9x5J6z98UcIDQ2Dq69uCUuXLAGbzQYWqxX2Z2RAcXEJtG7TBqKjqzk1zm/bsmPHTw3q1Xv1+1WrRqenpweZQpTExsT8EF+79sPP/eMf532IQ+OGDe8WPp9XEPmYxbJ/3759W5s1btzZ9HqD1Zx5pPw8KyvLE6sc3KYZZAUINV2ujXsLCspia9eOtdjtjQpLSlLDAgOHkJTHKggdXKVu9+a8vLyCRjExV5vH2ZE8JpHK99S50niEcFodjhUiL8/K7faWuw4e/KFu3bphDoulxZ709DV169ata9P1RobXe4gxplsQafeBAz/Xr18/WgOoXxtgS2pW1vmsq4sCYdcPjlYQAIcDrinPPdO6PRsIRz+YvzJ6oLOdpkPo6TzRJw9uOBEibprSB4Sva7XK3sE68Cu/8+n9Kr/4wIEDnycpe81PTr567Nix1qNHj37JGJuh4hCKnU614WlHiAUgZXXkvCcQ/Sg576YTXS+O52G/Cpy/jkQmMbbW8Pk+0TmfSehn84rniNMqTMsqz7jINM1XdcYiTKIhKSkpXQYMGNCfhHi04tp4ABhORPlEtBwAHqigvkwnoq4q5AQRq1cwZ32smLSEEK9wxmqTaS4SiGmc804AMAOkjCWA+5ExBxGtJyLFU/1SxSlIK6SU+xFRgfzrKSkpyhVyuZQrH4QrJa3As/I8YfVbnRC3359b6LYcN/qeqKjYtRTYVuY8+OkpJUJMRJn/tKRSr+I6Bz8L10UdYVg5oKpTlC6Xl+CyH8fQgQM7HT5yZFJ0tej4u4cN49dc0xL27U37pP2NNyqyjrAVy5ZN3LVjR//wqChQJmkFwoqww+NxQ0xsLISGhEKdunVh7Zo1sHXLFqgfEwPl5S4/oYfValWnyEC9evWcUZGRt/fs29dP1hEYGJi0fdu2iORP55Vu3rwpsHXrNsPffPetOYh4JualM8lQvUIqTUhFAZ+aalT5ap2aBnOmFKOTb8qJf1SmNlXeV9l+ZbS2ejH9famo6ZRfsktVpkv5zben5sSeNjbV1fkEeFwQCLtWO2padD0BUTxOiN96fDQj8FDZsdODpc6qCY8+8mX1ISXXMQuGnEzyUgZpP2EB+AipXJSDIC/7yRICL4Mo3XAWhqwzrvXK4wxTUlI2Kc14+/btzSwWy9G5c+ceVccNBtntzRXxCRhGWKnHs8Nqtbb0+XzbHYihJES4PTJyr9vtbi6ltJaVlW0zDAMjIyPjjxw5siUqSpFXQQPGWIzb7c5cunRp5pA+faLdphn12dKl2xITE6M457UVpSR5PNFSCKPY6y202Wy1bDZbvmmaEcokrkBcCHEsJSUlK7Fnz1gtIKABImbY7Xan0+msERoaejjX4XBF5uc3F1KGOsvKdqxYsSKvb9++zRhjx+x2u6e0tLSGx+PJXrly5YVEwv/R34e/DghXSlIdtlA9UMDDt38FJBnMXNMe9uUrtivyB3BZGfr/Eh6PfLYwBm0bHIZRnb+GxRvawvLtceAxFFBf4tycBYSTE5N5KqTa3095/9QoVJXPF1xxLJg6meR8PhK/NTg2cuDAcLemsYMHYwtTU3+RPH+JD/XH3Z6YmBgY4g0JYMEeZpoW3Lpva36MJUarHlpdTlw5UZ1a4pfL8OHDg+rWrauS7C/kJJM/buC/Q8v/+vvrzXPzjj7StHnTG3v3v6t+UEAgrl6zZuZNHY8zZp0JhN3ucggKCvKfGexxe6DLrV0hLS3NnyfsLneDOiu4rKwMut56q59JS2PMGRoa6gfhgwcPjq1Ro8YLZSUlEfNmf7pqzdo1jcPCwvq++/77x5nazlFqtmrlCC4ubrM7Pf272JiYOGaauiUwMJ2Xl7fzEjmYrsuKlKdyjnjEYMyZnp6e37hx43oWIUyfEGHIebRBdGzfvn3bWsTF1fRyrgu3284tlnjgfI9mmsJrmsHpBw5sblq7drhX11un79//dVxcXIxiOlLBFFYhMnccOLD7XGO9yOsXBMK0Aqwi0vEmAXuAMdgmiZ7QPnf9+/RjBs8EwrrJIGJgwSfRIwqrc00GqoMeRDGPMLycgReFWYIF5emWfSWpgWHO7VYzUrJxcWXbLsh1cIY863MdqHLqpqZy43LqRgoVaUePHj3oxDF/0LRpU1LHDE6ePNk88Q07tY+ztVe58QKVz6zymBWRx2lzdra889NzzNVt53qui1wOl3TbXxOEwx0Cnu+zCOpFFMErS7rDT/tr+bXayEA33N48Ew4WBcH6/TXA7dPBEBo8dPNaGHTjd/DBl7fC0p+bgMdkfxgIDx80PEZI42lrsP2RKVOm+I9gUxGMVt36d0eg47XK3y5m2tVJJzryAQCsCVM7aEkHiMx/z5w799QzaS+m6fO+Z/DgwcFEFI2IRy8kmX7Y3UPGg2BNGTJDRUq6fOXPOzTHjciFCzQttTI5ftiQIU+T5F+WG+VbKg+8P+/BXaYVlcnwbyNHtu7YpUtS59tu6+ZwOGDt6jUzbzgHCFdos3A0Lw90TYOBgwfDt99+C4cOHoSs/fv97Fn16zeA5lc1h/DwCKUNO626fnvfAQNOgnB5WVnErBkzvli6dOnn3sLC2albtvgPNT9XUUFUeVbrW0T0tUbUQxLNqKCwXO/QtJ4SsTdjLB+EWI26Xk8KsXlfZua/G8fFPYgAJRJRnaZzVBC1lYgTKrimb2KMRRmGof5+IoRwWzi/Vql4P/IAABZQSURBVEjZXnL+IpOyHyB2RE3rC17vY4S4FhElqEAvgKVp+/dvONd4L+L6hYHw+qAIH5qdGWEsIsvghN9g29JfEcacMU8YOHis3qENXj20LOy6IhNagLm1WUJHb44+jtwYJohFIJN1rVyzqONZvWC+f6ys9qPdYKU/dfBSSmJioh2l7OU/gI4x9Jpm+qJFi9QpS79ZhgwZUsP3/+1deXwV1fU/59yZyXtZWEI+7AIhLCourAq4YdVaRBbrLzE7uGFtFUX9tdbaurRWW22Le1GUkNXwBFEU0FqNRZSqKMomZEUwQEIgQJL33szce365T8IvImJQ2qZx5q/kzcxdvvfeOXPPnPP9hkJXKoAPhBDxqJMVDeNTx3EmBoPBR9rIJPWlOpKTk8cBwHDLspYWFBS0SV71m9rZTs5//4ywfj3Sog59uu6B2CgJW/d0jnwnlhJhTP+98NjVc+H9siFw/9KLYce+mMgGKzGhHmJ9YdhV3yUShKV5qb/z8TU74enp00ch8XvA8ExOQe5MXY8OlpC2XCUsMSknJ6dNRPqaTm3v3mCvQCBPT1il3T6xlu8XklUvRbjYVOQyci/lYFnuwlydrvEvO+6eMMHY1bt33HubNzeMGjWqc7ghfDJauKWtfdENuzIz7UVmY6NU8I5AIauqq14b2Lefzj2ui7aD858IBCKeg6ysrOXE9GTi9sRld/+X7PLbCDx+/OHHN5508okPm1EWrF717oJxZ4/XO+H4V156+dFNG9enxCckHHJH651wxAjv2hVxOU+85BJ4e+XbsG3bZ6CkiqQr1dbuhtFjxkB8t3iI69RpX1xMzMQfp6S8W6O5o3v2vDvY2NTtufyC3A/+/s4vngi0bd619OW0pKTuYYDFkvnJzhUVC9dAJEKXhg4efIN03aqyyspXhg4adCMCrP20rOytE5OSrtUqSkB0qqtUkHRuqGHcyK57ERF1UVLqh3mTD7HAVipbaek4xFOZaCsDDEKligBxRGl5udZ71epLZyohrq6oqNAYHe/j2IzwerBAJ+5oF3m/+BiI3RM6EnnG15J1uO4VVcEhi1IOcke/CROMqKj6Ip+BUxnBUMCH3GOs2aJdvqopFF9wPpR8I7FKWlpaDyLqVlBQsOnC5ORO3YgGFBcXf6wbm5qaegIyVyilNiJio2TuZBjG7KKior/p+0zm3kEpN2i1oZkzZ2rSlcF2VNR2v+t2VuHwb9kw3mxOOfuBVhZvVlCa25yOdF1DU9PVPp/PtSxrKDPvLyws3Jqdnd0tHA53s5RySL9pFReX6/qzk5P7NIbDvXr377+upqbmIs0NTkR/dV23xjTNftHR0TvmzZt3TJzmx3siHIfyvn9GuAU0KSnyXVcTbuhdsHZBn9S9EcYkbYZ9TZ1hZWk/qA+akXOa/vKLwCwF+m3zuBxfY4SzU7NHMPFcBDgghHp1fl7BH7URViH1phVrTdOT7uqrrz5FhsMTgbnkkqlTP1z+4ssTWTll8wsLN8/MuPJ0h2AAMJQrdh9l5FeFab6gbLtXM1PJXWQY0wYMGKCltpi/EHnU3WEtRWaCmAKKqnOKcpZck3FNX1vYo1Apg5iMz2nny6/lvdaYlZXV3VBqokJlN4XdpX5/9yhwDgwRKLozOUhaX1OIPsx0NgOuyi3MfS87NTudDJ7MQGuQ8S2ly3SpMieQs3NGRsYYVnSuFPxJXV3dPzTVnXB4jKSIBJmicHj5/ECg9sqMjCUgeP783EKdY/mF6zkz+9faCDfawVxNV6d/m56VtZQVzv3s889WlJR880PouIzlv6mQ22666Yau3RLmCBJQV1sz78GH58zSCkI58555rLysNDVpyBDQ6Uv6m3CLEa6pqYl8H86aPh3e/PsbUFFZEaGq3F1TGwml/fzz7RHCDk2Usbu2dtIv7rxz9Z233j67c/eus+1guGfp5k8X1uyovm1ZSUmbXv5aQzE0KemVsJQZVVVVh3bQJw4Zcos2wqUVFS8MSUr6GSFu/bSsbOmQgQNnI/N2FGKkPs9EP4pGvC7IfEGzgHp00LYXm0Q/RMM4Ryi1AZXaRMz7Gixrn8X8e7DtgmaPyISyiopbtedgWFLSDxzmqaWVlRqj430ckxE+WuX2muhRJoutOPrA7mNhzFoJJ/eLijZfBkIdoHbo45j+CO8qVQsoLzqjccMnOqTlaPVnZGSc7DqO1smdKBAnN6f3jF+0aFHkxSUrObmfK8RWV8qfKqVWG4ZRzMzLhRDPuK77mEDUvCsfxtr2XQ2WdU+zkMFwllIrDz3erK+rmbheIoBzDhrhQpByZth1dRT19YiohSMqhGk+rMk6EPF+UOoAI9bZzHf5AaxmqbTfIYB+SchnRD3/Rtu2XWQYxlhmTtXeNNd1/7R48eJ/6SbieE+ew8r7/hrhw4HVM9VnSHBcI8Iv7SoA2ZIO+68YhaMYYUXqPpR4Kxhc3Mx48Vt/bOyS0P7QP8hHl9kH7DhhiUeI4HVEONN17PusqKjejuRZtmvfYpH1Z0PovEiKAoQcJP6jtO23DSFGSBYj84ryZmky9J49e3YXQnTx+Xw7IRiMc8C4gUCRJrpChE1E8JEt+SFC1As5Dhg+ShwS+mvlp+YsyTiIDJTEtIV8RokMOzejfqNhXsWIexi0u1mcpPnjHRkuEGbURah4AgqxGBiqbNc+SbJ8KcZnDmMHL2firaxgNAIWyejQ29BoPYFAmuVqAKJakVNQ8MT0zIw8YDyJtbShAtfwWdnoyGsVQ/33wQhrlqGxo0c/0L17jzSdC9xwYP+6nZ9vv+V3Dz30+i9n33pf5daqOy6dNhX21ddHCDpa74S3b9sOU6ZOgS1bSsF1XTjnvPOgvKwskp607OWlMGXqVNi8efNruc8+e1352rW7f/OnvyyKiYs9X5DAur17GpRjn3XbHXd8sZc7hmPwwIEBR6lrWxvhoYMG3ey6blV5VdWLgwYNOlkodT8grpTM4zkUmmX4/deC686PuKqVmqKIVoNS3QgxSWmVJebuyLyehFi3ubz8ncTExO5E9ACGQr8mn+9mZnYRoEkxd+Jw+OHy6uptx9Dktl76nYww651xOO6HLqvx6MJwQbgExjQUrok7LUsqvEdQ21SU/hk17GI2xHMCqUtrS2sCgs32SquxccoI+P8XoCN1TrucBeJGRrwPta6zUi8/9/zzEblUvRMmnWMrpWYeq0WAcQxwPwFocpWxze5hnet9M0l5lwSYDUR7EPERIcSnUspFAuBpRjwFNK0IwHIiuhmV+qXL/BS47iJFNEwgNpBhvNasdPVzqZTOAz6fmTcKPX6InckwHnEcp5aIzteG2wS4RzHH2UpdJogmA2LOwoUL25pa1tbx/Xde5xnh1mhHog0Pfrr/zoFX3zSMRzHCQPL+3MKCidMzpl8EoB53WKaiwkdBQAoRXQwKbiLGtzTVH6Nc6o+JeSrYGLxTAWRbTI/ML1wwJz09fZABxpOm30zptHF/sHZAVCoKHJuXn3fdjBkzuri2e51gyBCCltmgigRQESK/oZgTicVnmo1GunI6mHCDCTTDBR5JiuYodB9AgH0gKUYhVyHgGwx8kWHgyv4DBwZqNmyIroVYf7ThXAiIKcjiCUWqh0k4wIxRT+3fL3sT0CUGG4tBuTeDhasaQ6FCv+k/HwGnGgQrbDc8xQL4a0iIYSaKUxyWvzcR56GC9xiNt5RQbm5u7trszMw7DTRqD4Qa81t2wtmZ2a+w4se3VW97rSPthKdMmjRp5OnD/9Kvf79B0pFO/f56rigv//2Tzzxz79kjR45qcuQjt99x+/i6ujpwDqYo+fw+qK6ujnwH7t2rN0ycPBk2btgAGzasjxjq+vp9MOWyqWAYhvvx2rXpDzz44PNnDh8+MS0z8/Ho6GhNY2iHgiHfmjUf/HRBYaFOD2lL+s6hmX/q4MED15WWVrWORk5KSuoupbQPGmbNEZ2EUiZYRNUbKyq2nXDCCb22bdu2W2/ohiYmDg5KWeNzXdFE1CXasrraSpValqUVdZrWrFnTNGrUKLNpz57emyorP+vbt29XnxADHAAOh8Pbd+7cWftNy/Bbnv9ORljXqXfAQhlPUwyPkAfkk+KMpjve851+BRgRrvY2SRnqALTV0af/SiDcgYj+1oaYIkqg8v6Ghvi7juaW1tHQGzdu/CMq9SMG6E+GMfS5556LpFC1NsIEkCiZ12sFQmSeD0QjhBCrEbGzlHKe67pdmnnHb9W7U2b+AzM/pFOKkPk0IBKo1DLQ+doAv4nITTIvIyIhENcpgGqQchIT3YhSzkKlurhC+IiovLi4OKILnZKS8hNmnkQA/2DE85pZ04IGwLDml4EVzQGrt3zLcWwPt/33GOGk9Kdn7XFiHwZH52p3gIMMiBF1X2HM0u5oReqB/ML8i5OTF4rYqJeud6WcCUBKheFSw0cXE8C5oJw7hWkabkgEdzXs2tuta9dfCqQrJcOD+YX5j12TlZVoS5wXdIJTtYGakZk5QUqeYxCkzy8o2KhVTnrFJ2Qr5PNcx/mzMKyHBJrXEzq2JUQwKOXprGhaTsGC67MzM68BpcYLosfYxZ8iyYBA3ABKOQ5ZmvbyMkR8PSc/Z8XMtJkJYSOsc/yiWXIXRFyCwAlImBiWzhN+4e9jK3uyq9wXDBazCaFkQVF+UVZq1pkAfBUKXgGM5ymCJwFgKDGcHbSj74s2DswnxAX9hwxZ2qLyMiMj6yeukoMxJP6Q90JejVYwIckfSglp+cX5H3aAWRLpQvqkSV3B57s3Kjr6Bi3Vqh2M2l0RDoXfcBy+MfBiYFOPbt0uuO322+/csX37Gb169vILIqjfV68FCmB3bS1Ex8SAHbYhMWkgDBk6FPbU7QHTMu3169btXb1q1a9eWrGiUHM5X3F58gt+X9Q0XYlSCogInLBTicg/zA8Eyo4R07ZEox4tPenwCFpd/ZHcq2297hib/7WXD9SOs2bbcMzegZYSnTUxF5OEkczqIgB8xDizacm7UaddLwy610RKkAe7qfWE97GdFmyIf/5IxnQugDkiZsRSQtblHBJviADCoELKSX49uH7J3a2kCg/v1bRp0wZYprlFeyQWLlx4Qct5bYSBuYwApje7ly1XU35KOc1APIOE0LvPdxEgZPp8d4RCobn6mzci9nEc5wHTNLXWuKam1Kxa2kuudZNvNQzjWjccflhJGQuGsQURXyKizkqpy0ylblKINwNRtZRyLzD/LyBWS+ZXtG4wEY1B5lLJfA4y70QhTiWApUXFxT8/XgP7HyhHj9ml2nV/eN3fNQHnuPfllMx5N+1VcXO4gxhhJANQ1X7FCF+ZmTnSlfinvKK88zWIOjLa5/M9iJJ/ErSM/p2ESJAhex6D0u7ZeiFwq+1yAiDcSkw/R1C3O0iPRjnBj5VhzAUyVqESr1gNdZ85XbpcJ5W6GNlYBiBDivBcYlVpK/WYJYz7WHEDA64VxJ87LJQgTs/Ny706OzPzOgScsH6TP/vUoU13A2JvJbAEEbe7IVcYZExEVH/LKcxblp2efQaASmfmKmI6hQWWGAw7HSUzyKQPEESlK93hhmUEOOiejQTnNbuZPmSE8Yrl2wbRSpvhekMZc0IcOslHxtmWE32vYzU+K5mrkeh9HW3Zze9/ec9+xy+FfBRQbSE0NkqQ5xiMqiEcvC0QCEQiyzvCceGFF3aOsazrhRDJtus6yGQIIv3B5H3VJP/yUsmr2jhinz594v2WNXHEyJHTxowePWT06NHxH334UcL7//xnlBAC4jrFqbHjxu2Nj++2+523V9VUlJe+Ul1dHbhw0qSqlhebSydOnNMsmn6mUChAALmOE1ZK1bu2/bMVJSV6V+sdAH0BIKo5dqiijXnFX8GM/9a1Mxh7wxAH1OjGxMWObdz1bvRp1zQLnv+aAHsAcCQVx0CKVuD+T2XDJ0tSvpz7fKjMNdYpJzkGBRBJ79APHQhMOgPC5uAl54RKtWrVEV9gUi6/PBWFeAqUuq34+ee1MY0cOpNBKfUzIcTicDj8GSJehYg6UKuEiDK0JvhBGtI3BcAkhXgWMa+y/P43Q6HQj7XAgpSyh2ma2p7o+8YVFxc/m5ycfBoxT2eAPY6Uc6OiovoppQY7jvOa3zTPVER1TU1NG/1+fzpLeSoZxvM6iIuZB0kpPzIQx4EQAxDxgJTy40Ag8MZ/8aTURlg/6//e7o3w+KseG9cQNFII1PEU5/4Pjh2KLkNP/FXJ3ed/KYLxqtTU3mgYlzyTnz+vpXEzk2d2DplNswyfNefAgQNNcX7/uY7kaYKxWjjBRcrwjxWCts/Lz3krNTV1OJExprAw/6m0tLTzLMOYqiS8mleY92ry7GR/3K64syTKHyFpp65aY7N8Q7ufZqSlnQgossAgTecXMJW5x3GdkQuKFizKzs4+Qy+S/Pz8gvT09P4WkU4LOUGQ9SIYUKYVTYQQZc8+++xm7R4cduKJlxJQggJlEmJpXXT0qvgDTVOR6DRAessFtzEcDpcOGzaspmLLpsmE1gUg1VqrU8wi0PmrpnmB4zgrY2NjtULKACHEG2DLycwwHgVarMBvyagHni5+ujQ5OeuEGIOvYJMSHddd43ecF54JBL6RKeg/OPDfpmqtsdtVS/5FRUWZwnWjNGVfbGws+/3+/Zp5qlWh1Ldv36h+PXr0Hj32rAEJ8Z0H79yxoycwGF26JexlUOWr33mnsrq2tiItLa3xcO3YPn369N23b58daxjRTUoZzFwfGxsbs2PHDh0Y853TXr5N59vhPdbBD1fHFY+IMTXFaGDwc4RCKGI1LWnK5WfvW1f5dUFW2jGyxnf6BEk0UAEf2g3r+4lcQTa9Pdr+ZMOR7tfu6E2ffJKLltXk8/lmHa6Dm5ycLAKBQEQHWl+ry9RzRv+9YcMG1Pm/X/e/Dv68W/PQf3FP5O+D8+2QjvHBNEL9e+ScLldf21KfruNg/boMfU2knFZ1R65th3PkWJoUD/BVdrN2txPWQgbJyYEvTbBj6WV7vDYQOKKk1qEJ2brNBxdDS6J660msJ25kcrYIph8+2VsWyheLmjElOSWCY+vf9UOlReD7sEmvF2DrNh267uD9LYvr0GJoWawt7T/CIm1ZNJGF3XoxH1yweiF+qd6W6/T5Vkn7kXI0NkfoT3sc8uPVpja7eVseWC34tDwQ2/jgaks9x6tP3/tytDG9p5nX766vIqFDRI9qaPS9raOkDyviqPdrIpyGhgZn+fLvnlv8vR/E4whAOzTCx7F3XlEeAh4CHgIeAh4C7RgBzwi348HxmuYh4CHgIeAh0LER8Ixwxx5fr3ceAh4CHgIeAu0YAc8It+PB8ZrmIeAh4CHgIdCxEfCMcMceX693HgIeAh4CHgLtGAHPCLfjwfGa5iHgIeAh4CHQsRHwjHDHHl+vdx4CHgIeAh4C7RgBzwi348HxmuYh4CHgIeAh0LER8Ixwxx5fr3ceAh4CHgIeAu0YAc8It+PB8ZrmIeAh4CHgIdCxEfCMcMceX693HgIeAh4CHgLtGAHPCLfjwfGa5iHgIeAh4CHQsRHwjHDHHl+vdx4CHgIeAh4C7RgBzwi348HxmuYh4CHgIeAh0LER8Ixwxx5fr3ceAh4CHgIeAu0YAc8It+PB8ZrmIeAh4CHgIdCxEfg/PacA0PRTuDEAAAAASUVORK5CYII=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42875" y="0"/>
          <a:ext cx="304800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100693</xdr:rowOff>
    </xdr:to>
    <xdr:sp macro="" textlink="">
      <xdr:nvSpPr>
        <xdr:cNvPr id="4" name="AutoShape 3" descr="data:image/png;base64,iVBORw0KGgoAAAANSUhEUgAAAeEAAAA7CAYAAABMmDLzAAAAAXNSR0IArs4c6QAAIABJREFUeF7sXQd4VUX2P2fm3tfSG6GXFAhVFARBUURABUGKoaOIAoqUFXuPa/2761oQFQREikCCdMG2EhWkCEgvIQkhhABJSF7Kyyv3zpx/5kFYRJCmu4iZ7/MLvjt3Zu6Zufc3p/0GoapUSaBKAlUSqJJAlQSqJPA/kQD+T3qt6rRKAlUSqJJAlQSqJFAlAagC4apFUCWBKglUSaBKAlUS+B9JoAqE/0eCr+q2SgJVEqiSQJUEqiRQBcJVa6BKAlUSqJJAlQSqJPA/kkAVCP+PBF/VbZUEqiRQJYEqCVRJ4LID4aSkJEt5nTpWKCi4YmbnjSeeKAMAumIeqOpBLksJJLZrZy8LDZUrV670XpYD/PMNygYAHABcf76hV434MpRACAAUnz6uyw6Eb7r/wy5Ot3wAgF8RCx+RNJ/3yLBdKUm+U4Uffvu7wWgJGAOAKJm0q2sIIBC886TbooOF3coB5hQsvS/3D11Micn2MMPZEQmrS4xc5Fzc23mu/qr1fDva5I7uCLpTC+RfHp119xUxV+d67sv9+t9Gjx7o8Xh8Hik/nzFjhudyH++fYHz1AUC9m7v/BGOtGuLlLQEGAJ0B4KvLHoTjh04fV+ALeQuMK+S7zjQIQC0wJ6Wf+1Thh93xSV1mxUyQJgiizQwkAoHBBDwNjNUyQbzlI+hevmzkT3/k2grq/V6EJq0vAEFLYtrdzsX3Zp2rv9DEj1uiYFMZQLbbLBlTvnTsH7tRONeAqq77JfDi80n/lKYRdKyk+MX33nuvak4ufV00OAHCuy69qaoW/uISUCDcHQCWXf4gPOijcceMgHfAKL8y5oxp4OCFjpyUCb8A4fA7p9cBlNmEdAgM2R7ADch1KsyLKnBElYbpprjBFmH7/GhBpFnLtiXw0KKnCqHjDGvNhpEsd0qP/wgn8V/2WqbHcajIVwypSSYkJTHYCY4YqMEzU0YVR/b8v6CCErfbf62yJCbzIDM9tI4WV7orJdEI7TbjKgJvVHHAke9AaewdV2nBUT8Hh+eHlWel3nuqRoWQmKQHG7VbMoKJjNEhrmmj81PuPdJq5GQ9vUwEFge2KYMprY3TJ09dP1rEg+Lyc0p2BNvt9arf4tl0Wr3wwUnBAOFQOGdcSeX9ob0+DtWkFAVL7yuNHvqPgKMzHysHtV2pKn7jSY9bezSxW/HqkuJib2x8wighjWpFhc73fEZ5kc/wHZLcuqnKPH3Ri6UKhC9adFU3niYBBcLdAGB5FQifkID6iv9XbPHnAmGCHJ3KWvu/qNxKPIqVeQ+zLsRgAgE8SxLCK8zUzwEzvyDJuyDyIuDmyyFFlo3FIcZ4QOgHAmzA8GeL6XheOpx5htfyMAPsajK5iUnoxE1Y49EwybV0xNGI3h91AiEeF8AbEOJmMOU0ndNVROwaLxOv6JLFMIRHBUEUIh4EFJOKljywLPD26VEaowcYpz4AxAkhDgGXiAD7aCz31UPpe0QCa80A8hHh3cJouQSmjDoJxmGJ025gBj0upLQBshAG5AHTfLXw8we+iuw5PVACPU4kugNDjsSWmt6St0ralTiDt1RfiMh3oEAPIXVjkl4qKo3/GlJv/s+m4i/0vt9yww0xjoCA1naHI8Q0RAMNeRTXeaFheFlYWFgvAojwuFwpphAHAbFRuceTy4l+NgyDewzc9s333yitTvyFRHYpj1oFwpcivap7T5XAXxeEzwS2RABBVgkek4EhfwnGvzs4nwOEgUgASb/pEAF9hPAQAauPjL9rkOjPGERy1KdIw/sjcPYRCPkuIe5kLnk7OGgKMbYcBdZR1khg+GZRMU8KDaH3kcFgKbzTGOhOIvobIZtgAfrGBLmSgCQy9qYULAsBvUyHQRW+ivYkzceBWAMADCWQZQD4JAf88Vhd1+Dw/ba7CfEtQDlHEu7jiI8hw28MQRO5Rk+ChEaAbJKQ0JkRtZGIw0uW3v/FSY2257SeqOEHUtA2TpQiUI4HAmKSekpOoxHYGJT0mgQexDiNQsRXJPGpiHIdCdNxfM+EEeRjPYqvy1kFSUnyr/SOJ3XsqG3kvK/NFnCnbuGH3W5vuG7Rom26/sGszz77olv79jXjW7SYZrNa65lCjHnzvfdW9ejatZamaR+ahjwaGBiQbQijic/r/a7Q5Zq5evXqor+S/C7yWatA+CIFV3XbryTw1wRhSQAMENRfQAKmIp8kQs1gNzzU9XvYnl0LVmxrBGVe3X9dSvTXIThe93cp5wBhKaVLcvgMJKg+TQ3wfSnZNYA0ySC8izGI4kQfCIlDbKH6516nZzYyfl1RGGsQnlsehYG2RmCa9xCywRLYJ05L0KhQX8lkhtDRp5e3sQh7LBlyNTH2IWP4XQVYziUUTxe1PPxPSHqBAm9PidSszteRWDvJxRBbQMletyukCTOxPyKMZsT/LRGfRpQTSFBbqYshmpe5pQ6zAWgnAm4lgBcksUnFVx98JvznWokAMJmYnFSkhb0IKf38AWlhvafcgRJnSIavOK/KeSfs51qPI8JL0sBRqIkxAMwrLTCoOD/uYFhI5g4CWUooByCwRYhac2F6B/m4e62nWodDZzJ3/y5zdRk30qVTp66BVtsAXbMsbdmuzZrsjIz+7vLyDs2bNdvQqEWLBuFh4V02/vhjnWOFhXqra1vnBoWEfLN3z57l69eufSIkNHRRVI0as1d98YXVYbe/C4zNXNau3YK/2kbmIqa3CoQvQmhVt5xRAn89EFa4qyNC2waHocxrgb1HQsErGHhMDjfHH4YX+n0Ku7Jj4Y3PO8NBZwBYuQQrJ2gbkwMZ+eGQ4ww4Dt6XWs4FwiCznc7cWH83UU0IMotYWG0+HAEm/geE5fsE0DvAErKq3Cj5mAhu4lxcYxrwCjB2PZDcAci6AsJ8ZzX5YOhRPoUDdNDclqtMu7sZAVtNjKYR6WsYyOlE8m9FS0ZMUl0G9V4YwangDYasrcnEfdxkrRFxPJHcD4DNgLGNyMTTZGhPAhNNTI8xyBZkEabBZgOYaUB8FwC9wBBeObb4/pdDe03thYDTCPBjpx74HJwISKsEYWLs2aJF930Y3mPyw8DZG1KwCUzDUSTNPGaxDj2Wcs+h8N5Td5BErmmsp2maSwmp0PDpfV0r7j1yqdPxZ72/T8+ez9kt1tva33jjzk63dLo+IiKy/vxPP9Vr163D7uzTB8tKS3H+p59iQV4e9B88GOrHxMivVqw0t23dwnv26eMVhlGSnpHx4RdffHGLM69gs1lQ/krKDyvz/6zy+C+NuwqE/0uC/gt089cDYaXxVnMQvNL/M7BpBP9a0Rm25YaDSQDx1Yog0uEBSRqk5YVAsUcHDRC6Nc+GJ3svgMlfd4Xkn5qAx1QJRJe4PH4LhBlkSzAPOReNrH2yl45JWlhwnfuR4buGgESmQxSXNIkk9bGTWOXR+AyS2EEKszvTLRuF6VuOXFvCpPiQGH4nffwZpokRnGNHzaVA2GxGKNcByneEZs5Cn76WANZygpd9TDOYMD0a8nuJ03VCyH9ojN1LjIeQ4Z2DqN8DXFqk9I3jpF9PQI8Sw38SQB4D9iwQW4VMzJaALyKQFyT8AwH6EMkBhHyUc8l9MyufS4EwSDZFEH2NHGajpBeAMMFAebOG/EkmZTdA9qRUlnK0/APA+4lO7pcMDFgjEHeREMNLl426cpLHL3BZDRs0qE9ERMTb/QYNqtXmuuuwtKQE582eDYZhws233AKSJOzZtRtKSoqhYUICVK9RAzasXQeHc3Phrv79oW79erA/I0N89OGHfH9a2sjgQ4dmTNm06VcBdBc4rCu9ehUIX+kz/N97vr8eCCst1qEjDLl+LUQFeuDTtddARkEoaEwCEIJJDJgyUSs7MAJ4TQ7dmmfALS22wYpNrWBdZq1f+Ysvar7OAsIRd3xSS2pGGgAdLFo8ovFJMo/EZB7iKR7GOb5JxAcRE1GM6G3ToAHBjrLvXUbgZADWgTzGzWDlHwFQE5I8FZhowQilKdi/uIbXMIBONmm29QI2lUjfAscPixaFPhl6Z9E4AhiOhNWQ4VokUCDaniF1kEw+Dia7GRi7TxJt5EChBJBQ4UNPYihXS8KnEOgGQixiwGojg2U6WB73CuM6APEYEMYCg2NAOF+3eqfmpzx0UnM9oQm/R1J6CLlGiAYx+V5JkTYt1GEkoEaPALH2BNKKAKuFxfJcSZYvK7QO20SIeyToD5YuuufYRc3BFXBTQEBA9P1Dhz7R4eZOoxo0aOA4nHsIMtMzICwiHHRNB4vF4gfcwKAgME0TomtUB2dhERw+fBhaXt0SwqOiIP/oUfj6yy+/2bZly+ivv/9+3xUglj/6ES4ZhDc6GtcwhH4tIoYQ4AXFMUgDWcKUA+kBLb0hzKB8Hcr34XVwMnPgj374qvZ/Vwn8dUBYkorfIX/kszIvcybBqhG4fRw8As8aEa2CtUJsBph+vzCC2+AgSPmQOXB2CcGkZwHh+h2TbEXhdW5gQnqLloz44T/TTWhPnFnTQkaCQLZNeknXrZggPca20laHCwM2V2uma5ZQZ2HOj6GO2rVAEzEMzXSv1xJm09BGIbY9WC5rSSHDi6yfrwsr6hwoA/BaaeEHS1Pu2wvDPraF5UG80EQtZnqPQDVHFs83a5DFEqq7cJuLOx1osSegEEcArEC6jAabuad07shjjlunVLcE8HhpkI/rOgfTKC2yHtoDKWCG3F6/AVhFLErKt4ZY0k4n8FAgzAROJ41PFhxWoZuOOe3FaeBP3SIMvP3jSM0GTUAYjITYUvz5aCcQQdCdH7bnEsucNXHXqdHWv+vr8SdpLOnxx2v6pHwmJDT0/tDgEIvPNMHn84HP64XAoEA/EOu6Dk5nsf+vq7QUgoKD/f9W9Q4dyvmmzOd7dOLEiduqGNzOa9IvGYR/DLj6Fg3kGxIoAQF+QdhzrhEIL1pafJIz35bgvpEEEwjsIDBzHwj8fn+4a2F8PFQxo51LiJfP9b8GCPtMBk1qlILbq0GW0w46SpAnkkqV1nsuy7IfwP3leGCWz+DQNSEXfjoYAaVe3a85X3A5Cwif6OdEh79q2B8e5t9NHB/P8Z3F8XK2a6f+fqY6xx/sF234mzsREP6r/k7K4pS+T4zlVCmcPq6Tbf5CVMc1YTaDGL5QtGj4+yeGcZpAKyfgVHmc6bcLnoU/1Q1DEhPjvF5vd58hbEHBYV97pXdrSkqKfyfYrmnT8Gvatx9RLbr6+OCgoBqGYYAjIAAQkfLz8vzuk7DwCFQAHBIS4ven5OTkgKvc9b6rtPSfU2fNUmQsfrkHAkTddNtttxQVFUHhoUM7A6Kj92yqMlGfulYuGYQ3BLS4DYlN1BmLMy8wvZ15GcR8krUouLG3CyAG+AdmAklJxULSBospk/AG97rzWdyD+vSpZ3AeyRgjKWVucnLy0cTExC6apkXPmzdv1vm0cXqdxMREuwbQTlF7zk1J+fpsbfTo0SPSZrPFqL5N0yxljB1ISUn5BW/CxfT/e96TmJjYkjHWxm63J8+YMcPPGti/f///Y4zNadSo0Y6kS8/GuPJB2BAM2jXIh2f7LIYStwNeXXI77DgUDhq/IAvQyXk1BIcezbPh2X6fwA/b28I/V3aAfJf1woH4N0H491xGl3dbYT2ndieU04DzV5wtDk6qisw983w1adKkbkJM3EsOh32wxhgIKb7duSv90c07NivttbJoD48e/VZwSOgYrmkUFBiIuq6T1aZSsBl43W40TBO8Ph9xRExPz/hm797dY1atWbO3soG2cXHB9sjISWEREZ2FlMJZWJjvBei3fv36KjP1f+R8ySC8PuCqW1WQpYYs/mJAOG7Ggc+CErxdkTBIWevUJkv9RwRkmpTHuLyXf17+JSYpv9pZC/bv338SEPUhIh8iljOi0ZKx7iREy+QFC24ZOXKkbrVa2cSJE/3adVJSEtu5c6dSEixNmzb1ng5C6vq+bdtqGpo2RtVJTk6ekJiYyGvXrm156623FMHPyQ32wIED7yEppwDRUSmljkQL7EFBjylq1aTERMvOnTshZdeuSisBS0xMtKpc9pSUFCMpKemk7qTGk5KSQklJSZCbm6s4vWHKlCkn4xqGDRtms1gs4sRvCvRo7NixloiICJGamgp2u52vWLFCPb9/bK1atdIjmjSxfDVrlmvQoEHdhJSJCPDMvHnzcocMGNDeBBipadpTs2fPPpyUlKTt3LlT3WdJSUn5xfOd55f3ygdhUzCIjSqHUZ2+hYJSB8xc3Q6OltqAs4vQXtWGUyI0jy6HMd2WwprdLWDRzw2h3McvPFDr7CCMYXd8NBoYFBctHTH7NycyiVjYuqnNmA27S6LVJ83XiUmWUG/16zTU2gjT+KLo8wd3nKmd2onJ9nJv8Q3EqVrRoty5AMdzbB09J9bUKSCB6yKtcOGInPNZTKG9PqjPmOUWkLK2P/+LCBHBhhJXFiwekXq2NsIHzw4mn1HPgNIjZSnjqqJyzyKo0aNHB6JhPGuxWJ7gjIPXXb4wKDBwzKtvv503cuTIq2pVr17Pa5rlruLSLogwMDo6OrpRo0Y8NDQUPF4PMM79PmKvxwMZ+9Jof+b+UoNgcWRY+Apu4eUHDhww8wsL1y5evNg5YezYd0yvdzgwFgiIP+gOx9A333zzwPmsg8o69evXr56VleX3/d9+++3WvL17bW6bTdjtdq/L5Qres2eP34/fsWNH7fDhw/bw8HDTevgweU0TiyyWOiGMHSliLMg0Tc68Xmmz2VBarUVerzdMkTZbiUqciNYAREt47dpHUlNTZaNGjQL27NlT9uKLL2LyzJm1EdHiJsrPzMz8FTn+hTzLGepeMgivc7TsZmUw0QIsphKEFcuMOINWrAOC+lJXFqUJ152etSyomacTShYgT4NZxgAMUxSBgFv0duVb8OxMcgqEZwCAVvHfy0g0BQAyVGwHCdE6MDi4W3l5+VQAiDZN88eCgoI3oqOjnyAhmhBiDSZl6vzPPnvcP66kJNZ/9+6WRPQKSBlIiCWIuNvlcr0SEBDwMmOsqZRyeXJy8puVQDywf/+xFcGcowXnA1HKbkg0DAAmSClNJHoMAHIJ8c2A/Pw9rqiosQBwD5NyFSB+CZwrf/o3hmHU0zQtgTF2UEqp+qjDOQ8iosnp6emL42NiBkjEoYiYb3D+nE2Idj4h2iBiggbwT8F5BxSiKxGtJcRXbQB2k+gVgdhKEr3HOT+EUt4tAB5CxIZE9DwAhDPG3pg/f/68/omJXyPiESJqDoxNlVJOSUlJuRD3wpUPwgpqHdrxpc0ZgiERvObZfcDnejnVrjPcboLLx8FuEVDm4/4c4wsuZwVhwpA7p2UjYbZz6X3X/2a7Iyfr4fk4FECfQtLzf0VLHnxG1Y9KnBToMy1PMtDHE/pGOxeOPKNZKaDnR9G6pFcrTCvxDLC7ooAM6T4nDLTyR4HwagIYV7L0/vTzebaQPtM6I7F3GMj6JGU2IhhAEEyArxUtuX/yOdpQAry4XdH5DO4KqDN27NjYjh07/l9MvXp9BREUHju25UBa2rgR48Zt+/LLL9/v0KFDP7fbDV6vl3Zu365Ysni9Bg38rpaNGzZAaFgYxDeMB6/XB0pLPrB/v8w7chTiGjWkiMhIWPvDDyW5hw7d+sDYsek/fPfdUqvV2kGqfvILSj3lrvZ9Bgw440bubKKNb9DgB0L8sHbduvOP5OQ868dNxAMcYJ0iDSGAf+/LzJzbOCYmXgD0ZQAHiMglAVQqHDGAnwRiE0bUkAHUIaKNxPnPjGiglHIzIm4VAPdwxnb5WcA4T9YR7zWIPuMA7U2i1oyIUIijGucLdmVmZv+Oy+CSQXiTvcV1JsKTACwWEVS+hSSgaohUHQG1ypfhBJ9BFoEsxhOuJ+FmWsKsrK+CE3x3MomxoAPI0+LZGQfw+ehLS35ZH+wBZ+P69YNwBWDVQMTZQoiHOedrAcArpWxVvXr1LocPH/5MQ7QR4tWSaDBj7B4SogUwprjrb9U0rcmnn35aNHDgwEghxJtE1JgBLASAIcDYapByNyI+R4g/ElETMs3xKQsXfq7mYmD//qMF0QsVm6VXAeAqkP5vRzIgKk4Bu9oEqnVQwa38k5ByJBL9gCojgsiDAB1B0z5DonhCbEVE+4ioJwqxjmlapCAKZYwtl1IqLd9giM2AaCYnMiXnw4BoK9O0p3xS9mVS3swZu15I2R2IRgCiHYm2cca2EmMaIxovAMYgwExJ9JWU0ocAA2x2+3WmaW6QprlFacIVPAg1NIul7Zw5cy4kSO4vAMIVjBHK6+u3NJww21zqy6girI+bfhSY04VrwWoAvw3CWUiQ7Vx6fwf/WEdO1qEoDCsJLk6Ov9VkPbw2GwKI00GaLxcufeA5dS166MwAb6nnSQQ2AVCOLFo0co6/jeN0kQhJSRySkkz1W0gea8FMiC5aPmKFujey58SaPrLfwgTf7lxxr1pcAJDMExMBUlL6CUhM5pCyq+Ib8UtmqpBeU29hQNOAcKvVzsfXCvYdynHbLUc9NgNA+S2bcoCdAlJSRMeOq7TUhmkIU0aakJjCoOkuNaYKRSCJASWp6VKThZCYop/6zB2TVmmpSfkEsIug403sVxSVSas02JlPoMZ5Smk1cqO+qShTnv77pa6D/+b9iZ0TQyLqBD3Hde0RtZgN01xm8/Gx786a4lq3bt2ktm3b9ncWFcGqb1fBx9OmQaOERjDqwQchLj4eNm/cCOFh4ZCTewiCAoPA5/PC/HlzITcnFzp0vAmaN28OzqIip9ftvu2ugQPXjxkxYopE7I8ADsMwtnL09vtg+qeZF/K8cXFxP4EQGRwgG4gCpaap6PZ0DrBKSvm8FEIB7nSd8ww6/uHLAKIySdQHOf8oKDT0m02bNkFcvXqtuaYN2JuRMaFhTMytIGVnjWgWEnlNzt8UAB+glEPDdf0+53Ht6VuJOMTt8YzJycmRcfXr36YxduOezMxHLmT856h7ySC8EVrpPvAEBQWgrvrS7UZ5scv+IDH5uIY8Qp7YkzqQQRmJURbJlnMmTEYS1QGKdZOzjeAG4hpJ2IGI7kbG6p3OuIsakCmxvX5NyfqzaMPHQRigM5NyBzGWK73ed5jVOhykvEYCTKgAw/9jUq4DzgdxTXtdCNGGhDjKNG0SSbnDarPFzJw589jgwYNrG4YxnQGs4br+ljCMt04AoYeI2hDRDESsIaVcumDBAv+JQQMGDHiApHwbEXcCQENTiOeIaLemaWrTrnzJ6rSeQsZYPYZYg4qLB3/6+edFffv2bc05f1pKOZsBxDDOWxPAXillMzVeDlBdIo5HxGwpZX3G2F7TNJFznsEQ60iiWoZhPBMYGBjsdbsfEUS5Gud3c8bGCymfZ1K+ZSJOVRrtgAEDepIQzyHAh0zT3tZ0vVV2TExm9K5d6kN0JwIsk4wN1Yk0AfB/Xq/32pYtW5ZcgK/4ygZhBZY6U8xYCIYg4PzcQVjn+6KqtjVUEdMMfFJcOJPWuUAY4KDpK+9t0e1Pg4CaYMGKFFra7lw84qULBWGJ5lrw8VeA4X4OVFPxhTFOCwqK9G8igozhwFkNazXxmu+IVscA33jUeA3wQSFYYIlz4chlYT2n9CcJXQjxMEMRj8APEspPipaM2l45luMgDB+ClC7iMBOAOUEScWH5SupmAzLEvRxxzrFlI76N6DV9DAiK92likgVYb1OQyg8rZQTtkcEcZa4gnd8BQLUQqIiEOb1o+UOrI3pPe0VKUYdACgAtCAi3M8P6VuHKISWh3aaPQ4u4gQiQS/b5sdKDswOD6jfSmDGSI9Y2ATxMyDVFpfFT/qz80h++8874WvXqva1pGmRmZk5/aNy4BwEgZN26dRMVCG/YsB6mvD8Z0tL2QHFxMYx+aAyMGv0gbNm8GQICAuCzlAWQnZ0NVl2HH1b/ANWiq0NcbBz07tsbTCGceYcP3z7k3nvXzZk+/eHIGjUed5e7qm9ct37u3p1ZE1JWpFwQIUrDuLhvmc/3mOD8dgaQAojjiLGDGuIqYRjPM8N4SVos9xNj61HKeGQsAwGcPp9vp6ZpvSo2Abv3ZWZ+1igmpjUCDNqTmTmhcUxMdxOgj464gEzzqOD8nxLge8Ut4wgMfN7rcj0phFjNOO+SlpHxqFqbDRs2vEqaZlJ6Zmbv8323z6PeRYMw7QiobrqhGRLU4SHGWmjo21sJkOsdV40ChJc0ZFGVZukA5FBGvn4HyrYv7Hcat7da65ACDGJtNwmpfcoQo5WlrrIwTWnI9BJjZS9hazhT7jcO7N//U0GkmaY5jnPudxFwovcEouKt/5Ah/gul/AA4H14R5fciACjt75DNZvuXFGIfAdSfO3duQffu3cNsNtsLuq7fSVJ+KQC6Msa+YUKsJ4DXQcrlwPkxwzQnLly40O/aGNS//3jG+T2mlI8JIR7jiNnA2BQhxN85YpAhxF5N07488TxPw/H+9jDEzBObxCgicgDiPsbYTyRlXxAiCxmLqrDiFQqi+X7NnYhxxGPI+fsgZScJUEtK+ZTO2CBllRFEq60WS19AHGmaZhciaoqc7wGfby9yfowxNl5DHO4T4gMJsJ8jegmxrdvtbh8YEJBGAKoPSUQTGWMDhBAjLBbLM8pnfB5r6coFYQWSgTr6ma7qRR6DLdm1YGduBPjEpRNtqIUebAVoXS8XGtc6DN/sbAjpBUEXxqR1HiAMHvMhsupPAJrfgeQ9GceOJmGX0iXDf/RP7vlowlKONDnP1JlttfC5tjPGkwnkaIaw122ad9t121uEPEaA50HdoOcIeXOBchKCvB5Ra0ZIT3BubVJhzP+78LgWIoPDgDCcSXz32LIRT50KwgjyXQa8iSDhQeURJvJpwAYLzoPQNKcR8r8VLRk+OaLvzDkgzBuk4RkC9sBHyPRdByRNRK0WSPONCnKRm5WBgQiSGeAgAqGbhvdma2D4Uml4WwswX+GSagJqgxnRKEkiGBjSfXT5AAAgAElEQVT/O0kxCYl5kLGxJLEfYxQrgMUxJrIq2LXGkYQ6oswXX/rvMX/KvOItGzePTWjS+F2VcvTjmtUzb7jppvsBILQShBfMT4Z33voXeDwecDqd0LN3b3j2+echOysLgkNCwGK1wEcfTobUVavgcO5haNe+HTRr1gzuvvde2J+Z6dy9c+ft944Yse7w4cNjoqKikjzl5RFzZ82as3716kemzp179Dw+KCerNIyJWecxzduzs7NLWsTGRngYewmlPIiI/yYhXrIUFiZ6AgPrMZvtTRJiKzCWjkTKjOcRnB9iPt8TadnZveLr12/LEQfv2b9/XHxMzB1cyut1KT9yWyw2JsQbXinH6gATGOfz/eeyEq2Qyn8HMA00LQeF6EdSlu/Lynr3Qsb/R2nCtCawmqHBRCS6Coke1tqVr6zsa6PjqgcqMiH/zpBFVWrCCoRdZA64tqzhAvRblH5dFBjLnwJnE2BiBUOdftKUzQBIwhcYWtoLz5y2hP3vuqunMtcmf/aZ3xLmD7zaurUrWSw1LJx/S0T3CMPwVGiePuT8B+Hz1Wa6XupyuX5y2GzKnPzuiYhmpVXHENEQJCJg7AhjLJ0xttFU9LlE9ZTGW1RUlPzVV1/5z6MdNGiQ0qpbOEtKZgUEBLRijLUwTXM5Y6wuA7iDAfg0zpdqdvsuj8dzh5Tyxgq/8H7O+UrT622IjLVFBYhSbpSaFsuI1GlEB4UQh3Vd/yYhIWHt1q1bb+a63pkBmBVj+FggRnOiUAD4jnMeCVL2Vi51BhDCdT1ZCFEqhOjDpGyEjH1XYQFII6JrS0pK5oUHBzcyhFDuIBvnXPm3v+l3112PI+eLpVS0++wWzvnXpmGsRsY6zJ8/P+081tyVC8L+iEHgMOG2VdC37QZ4c0UXWLDhGkAmzpmSdC7BqUXOiMMbA5fADQk74aHpQ2Fzds1z3fbL6+cCYWWOLuFdwkPKoyTabgEhxzCGzQWnu4sXjlAfnBMgTEMAtekEvteKFo9+Wv2szNG+Mu9TIOFvEtlwicZBTeBqBHiJrPAWePkn6iQdrsFQYcLfEGUjkvgmoPxYEn5cbA0ZGyZLupHAeYRyJgOZA1IbTQRDmC7ypIFzGcNdhc6cIZVHIZ4wR08BwHxCfB+ZLABCJFm6BjDoTibobZD4WOHy+6eG3zm1IggM2oIph5AOj6Ee2Esapc8LqSXrUg4GDZ8mgoeKLMFTQ8ySh7nE10mKXsjwdWWAII63OkOxMKxI7hYCvmEAV6mgCQBzBiAUA3FllnzLS563HV4LmRbWH1GOJWANdFOrmf8npbnctH79mGYtrpqoWzT44bvvZ97UqdN9ABC8cf3691q1aTNwzqxZ8I/XXweP16t8w9D9jjv8IKx8v5HVoiArKwumfPAB5B46BAdzcuDe4cNBBW51uqUzHD16xJmRlnbrPfffv+HAgQNja9eu/UK5yxUxZ9asORsvAoQbxcXdJwBmp6ene1tERwf4HA6lgThB1zO5YXQq3r//s1wAd0JsbDtTykCQskAIYTJNa8w4jybEDenp6euuatiwlluIFmkZGSvr16+fYEHsrgJhTCH26xZLjT379i2MrVOnqUXX6ykQ93G+1SpEAy8qohnkSlvzmOb3OTk5v2fqyyVowlGB4ClvYJpQ3VsG2wI7u05ubi4WhNU7TxsDnxOETzEEe6U27OfEF7SJl5fdgDfDqUePnvwWqchlFVkM8J8oahUs17BhQ5wyZYqZmJioBwQEsPpZWWZSaqpM6tiR7YyKIpUapyKnVZ1TUxxbtWqltW/fnkVERKgIZtWPVBHEubm5lpo1a/qS/G6n/yjrI0eO5JVRy6qeCrBLTU0VHTt2tEZFRamoZ3/EsRpTUFCQpVWrVmZSUpJqm69fv57n5eXJTZs2mf37978LTFP5dmc0bNp0Y1JSknomf35ljx497KWlpapdFc2NJ6Kp1YYGk5KS9NzcXCoqKlJ9qbFJ9Vxut9sSGxvrj/4+MUb/uEf26GFX6u2yZcvUuPx1p0yZ4t8cqefds2fPzSTlALfHM2Hp0qWl5wEKVy4Iq4cXkkG72EPQolYBfLe3Luw6Egb6RaYmnS5MlfrUo8V+CLG74YudMeAstx73O59vORcIAxwEAwYzjT4ljqFkyv2MYRfJYKBz0QgV+OCPSAzfVKMzWmxfCq/vR91+6Nb8lBdcwT1nxzLmmc+Q1xNCDGRglhOwbxmJJxhap0mO04hECzTZvcThIUCZQCTeRWTTAOHNokUjnwzp/VEXELCQAD7jHPYh4T3SxERNF26TcDYAZkfWKR+cPnGcP3Wh0idMgBstkh7KWzri5MclvNe0+0DKN5Fpfzu2+N4Z4XdOmQuAbcGkIaDDM4IwxrTQQFfKyK2hPSe/wLjlBQSz77FFIxaG9frowYrTm94GQcMqaMyeV+5QYNhNRW2H3/lRFiBukhJaEEA1jcE/JKdjKJndBGMXSmky0t4EgkJACCPApgE8ovqhRX3+jJqw/vFHHz0dFBScdOTIYTiUnZOdtm/v6u3bdhz7x9v/ur5nr17XfLlyJSxeuBB2797tJ+G4f8QIGDB4MOzesRNU8JXTWQRHDh+G4KBg+PCD9yH74EGIi4uDRx9/AvIK8l2fzVswd8eOLUaDBg3at7z66ibVq1fXt/388+dpB/ZNmD9/0fns6k9d/acH26nUEaV0VB5Idkpu+i9eGl6zZk1Lbm6uAs1T6/jvi4uLs6Snp8uOFR/m1OPX/R/TEy2c+gKq/tQH7lSQON+381z1LhqE/YB5wit2up/2UkBYbA56lUyYwJgKHD8+fBUlLQStPegq69TgzCCMiYmJJwOv8/PzsWPHjgo0Ly5/8xSpqYj4yMhIbdasWX6t948qCrizsrK0wsJCfypVSkpK2aBBg4IrgsHEBQZI/S5DHDp0aADnXKg0q/Ns8MoG4fMUwv+m2m+C8NSDDDBHAkzVmDZZSPfDjHgUMO1pIeVT3LB9qPygauCOW2fVsNi8qYyzeBLmBgn8Z0TZhmnWa6TXs4HlObrIGqXXgMRvGcCjYPimgs3xMQFritIcLoiPYRwaCp94hnN6HxAPCE0fpZnGEAn4KAG8xJFZieEQQtlPM3zlglvmIMCB4JCcwVkzkvyLLaTPlM4M2BQizOdA76OAAkloIzJ/As5vAKL3JcEHiGIlMv1tIAoGMu5Brj8jBYUITveWLhqZFtJjWlfkMBNJfomS3pDAXiROdzCS1wLyj4FkDWWeFCSVOfojAvGalBDPEAehxPG6qX1p6mY8MCFN4KM5QTdirAtI8zEE7E6SOjqX5VYwkV36h+a/tXCaxcc3bn711Un16tTp4S5320NCQyEysppn+/atntWrf3CMHjPGMmb8eFi6aDFMmjgRcg7lgCLrGDhoEPTtexek79sHhmnA1ddcA5pFh09nzoLvv/8eDmRlwTPPPQdDhw2Dr7/6CubMnCU456Xh4eFaUIDD0bhpM7bi8+VSGMZWKcTjuQsXpqYeB7Vzlri4uNq6lHaTcxHsch3ZlJtbnpCQEMENI0zdvDMjY78C0FatWjmKi4s1TdOUxlVyghQEY2NjozIyMgrj69ata9F15dPzbEtPV+lyrGHDhuFpaWkFiQD857i48CHp6ccWxMU1KJeSWbzeQrBaI9xCGEG6zqRpuux2Owoiq72s7OjanBxfXFxcQO3atctVjmjDhg1Dw6T0rU9Pv5CI1gsCYUqubS+NKg5wBIprhcBDlmzXTlSnfZ9WLhaEVxFoHTYErQIG7fH4xuM4CHMAQ8iZut01Apv9mpWrV69eoTarVUUmC0kqLgP4qYFT55zks1To06dPPcbYu4yxw3l5eX9LTU09X0C64C4HDBjQocIcfQcjWjw3JWVt7969IyyMPYeMrZ2XknLcYnh5l78OCPtpJ/27wwvQVs8yeWqnKQQHziuOKLgQ7ffU9n4bhLcxYodM9L7CUZ8DAHkAmIVEN5HEHQKtD5QuHXqcYEEd7BBSq10Ff1QSAjYnAjsClQLKjWBqbxQtv2912J0fdZAkFjIBL2iO8JnCLHlPEjbhpm+MZJb7iFMTDUU/YcDNEvkTHKQdgPkE0jIfh0lWYEqT7WmQNoxTuZtzXZmdD0Z43CPTVx7XhAN7T7+JA73GpLxanRLpDxpnml2SmUQgZ3Piz0qCTkByO3KMA0InEzBOcHpMue+JfGNLlj6UrqKiw+6c/gSBHExAnAFXxLqzipcMfy201/T1SLIlIdsCJKOlpGyp4UjdsLik5nmDE7tOIuQhICND/h00ikXCR4jBPr/WYcJVxPBbpyVk8K8izS/jF/Xqpk3vCg4OntO4SWPLTTd3otjYONy+5efvU7/+dur3a1fXfee994bcfMstCc889RQsXbzYD7YqMEuph926d4fOXbr6KSrT09OhrKxUmcwgOro6LF+2FNq2bQtPPP0MbNyw3vfRlMnTCvLyvx738MM9oqKiEj1uT+DyZUuFMAXLyT7w/La0tLd37dpVdj6iimvQYKXOmEot8TAAr4dokkXTVC5qXkV0tHQbxiRlIk6Ii7uVAGqp81MQsXDvvn3/aFe7tr3Qbv+XKeULOsBMhvi9IDKFpu3RysrWkM32/N6MjPFxcXFR3DBeNTXtHQQYD1Ju0TjfB0RdJFECQ/wOAAqQMZW/WgxEOabLtVgPDOxpAKSqDCYmxNMqLWdPRsZH5/NcJ+pcGAj/bKsvfPqzUspenOMHzGRvYfuSwvMF4ZJy6ttObD5u/TqtlK2rFm2Vrke5BR8CwJOmaD8IWwBEOQzjB0tnnwn0VTCVw+H4SOXwAkBdAFhqmuYCXdcPG4bhtlgsYVarVfljb5CGQVYpf3CaZpnD4eiCiMVEFM7c7jVOw3AGWK03cE0LN4m2a5p2AwJMIYBJKgDKarU2NE2zBRHtnD9//k+JiYl1GVFTnfNcE9EmhAgDTRMoBFlMs9DLeYymaWlBQUG7S0pKrgIAxaGfsW3bto39+vUz09LSrq4YZzNE3MI5jzJNswdxnpIyd+6a/nfdNR45v5YAJs6fP3+d8jv7fL5QRhRk1bS9Pfr23d2v3y+zJy5g3v+Iqlc+CKsPkQLgemFu8BgaHHXpwC8WOE9MgSkZtKxZBJkFQeAyFFHHRQD7bzBmBd0xtQfTyVW86FBqaO+6HaSQ9pJysTbUrnck1A4VLx266VeUkb0WhwRDfjvkPAgEHZOleVtK//1UoapXPTE5qkwU36Ry30qLcjODQmq2QeQhQaXahtJAEaeCe0pyjG+hx2EK/LluQ47UjJmQWxQZsxFmfOcL7V2nuSStJnPKtVpwnjB4+HVcY2WFTQ+ur2S4Cuw9sxoTvmvAAqEqjFuJiiTXOefbij67Z3tY4uQ6JLClMPQ0YBCFqBL63RvIqzUFTloZlvwES5847kNJTObBHuc1XGfxwgfpJfbg7erow/CeU7YQMgsQvmIy02Upsf107Nt7lIuGwm+fHSTs3jbM9EWDgK1F1x7dA6k3QVhIelciLPNKPcPKzTYmGHvLloza/Uv5/RHv1u/X5t0DB7bIzT349o03dbr5kcceB6vNqrTeA4s+WzRh1vxPv926deukFi1aDFq4YAFk7NsH117bBg7lHoJDOTlgGia0a98eylwuKC52gsPugGuvawu169SBj6dOhejoaOjes6fKJS5MS0/v+uXChcag++57/foOHToLw9CVj3nP7j0mctZlweLFZyVdOf1p42JjV3u83p45OTnFcfXrP65zvsckGqTOlDaJvPv371+t5q1RXNxdSFRfAjQ1iTQk+r5OvXofHzl4cLFXyvs0gL/v279/dGxsbE1G9BpHfEsCPJGWkdGvSf361U1Nm1kBEC8wzu+rSIx9IS0nJzeuTp0YTdcf3pOZOT4hJiZWIj6FRBsIsYlFypdNxoYKxr5R/nQUIqni2M+v00JC/gnnT815YSC8MShSIg0wTerBpTlJa+ddeqbVcSZN2CY52NsUP1XvpYKj3EaWSs+tAIGoQQQK6KACNoH+Y4b2A7CKRBLimOEqb+m4Gc5KuJOYmGjRGHteAvQ9evRo86uvvlr5SL+ucB8FAWO7pZTvVcR3vQCIkSjlZmaxvCJNc6+QcgsyVgukTAHGkivydecQ0VfI1RGmUJOkfIQxpo5a/UZK6ecvICK1YVeUj0Eq5xYRVZ7vYUk0TAJko5oPgEPAWH0p5UYAeFpnrJNQ14lYRc7uyyjlMQbwd0CsA4jzGUAaAtwq1b+J6hpS9kPEIJByhyB6x6Jpj0gpWwJikCTazBh7+DwDpn6/F/i3W7ryQdgUHJrXKoAJ3b6CUrcd3vmqI2Tknzg16SLEbJgcOiVkw5O9FsF3O6+CyaltL9wf7H9LNHDwQkeO/6CC00uSWvcqtOx4vqy/qH+f+vuZBq/04RcRkirvPaVOUsW9J4MVTm3zVxzMKmf3tDZOr3M23uYT/Z86tP+MpeI5FNWcCpg46eo77flOvfHXzxLec+oWQNIkanc4Fx+oIF843aRcec/JoIxTOK0r5XfqtYtYAP+DW/bt22cdMWxY83uGDXt88N13J7pcLhVgRet+/DFFSP56xy4dJzSKjx+iyDqEkCClCfl5BeCw2yE9fR8EOALg6NGj/v+PiY2B6jVr+qOllbYsTBOUeXv79u3OI3l57Q9lZT0UH99w1IgHH9RCgoNg0ruTNu3avm2StGjJF+Lfaxgb+71EvCM9Pb0koX79W0HXm6soUyJapCgS92VmLlY+4oT4+L5AVE+RPBDRFCIaSgA/ccQ+PqIHKig6k/ZlZDyotONjuv5PRrRUkS2kZWQM9IMwwLS0rKw7GtavfzdyXlez2SaR2x1oIj6WlpExtllcXKyP6CUhZYYmpc0SHPyqz+VSebWZppQdEbEVAmQzKWfv2b/fn796HuWCQLhwY1iIK7rIVzs7MAgKytx4J5wxYOdMIMx9DKJGFCyrOdTZBhhFAB2HYQJi3OI/UJWRijU9TQ9gOoH0wXj2c9kHOOqM6Un+x1TR0BWWkaQKLTVx/vz5jRXFo8fjWSOlzKsAzac45xEkhAp0jALEaJ9hdLFaLNukaT7ONK0FALSQRCod7AsU4lMOME8y5jClfN/C+X1eIRI1xqpJgPFMymcIsS5yPhuIXiOAIYhYvyJ+7DnTMN7VOL+DEPMBUfXfSwC8pSHWYUT9/dYMgE/8QC5EbaaCTHW9BIRo62faQtwgGWsNUv5oCPGVzvmHADCvworSSSJmV6RgqXzjzpzzx+bNm3fKwTjnMdt/bJUrH4R9JofWdfPhke5fQ2FpALz95U2QURBy0dzRPsGgS6N8GN9tGfyU1hjeT70GityWKu7oP3ah+luP6DV5s5ScgxQ9ipaP+j0ZkP4Lo7/0Ltb+sGZcQX7+O8uWL4HMjP0QEhH+3p6tW9959KmnXjx44MCgkLAwf1S0ECYU5B8DKUzofddd8F1qKpSVlsH1N1wPWVn7ISg4BMLCwmDH9u1Qs2ZNiI2LgwP79zvdLteNe9PSbtiybdvL1aKqhXft2gVKi4rmFbnd45OSkvIu5AniYmN/snJ+v88wQgBxLCN6ViK+rDH2muHzeWtnZ+9V/uVGcXGJQFRfsSnZdP3vrtJSk1utLwFihGazjRA+37sWxCc9QnSVRI0DS0recAcHT64g9ngUNa2hMIwuOufvCqLqyFhPNM2Fpq4f5FI+uzcz84GEmJiGFRSKE6TH8yFYLN2R82wQIhiJuGJa4py/4xPieo5YIy0z059dcB7lgkD4PNrzVzkbCFd/MP+L6oOc1zELhJ6MYT6xlT01L9i/VVcc0oxAGDSdh7j+hglnBvzKMZ0A4RellInJyckJCoTdbvcqAJh19OjR6dUiI+dLgAKmyDAAJhDRLZqmbZBSduaINxLRXUXFxd2DgoIe0hQIIroM03xPY2wWIfZBokeAsWCfzzfEYrG8BgCKUGMqSHl/8oIFNw4YMGAgED2OUj4oGRtJRMeIaFkFzeRDcJxF7WpEVHwErRmAYt9S7F/RpsXyRLkQpUFS3gJC3ANEmwTi9Yi4QtO05YZhzMLj2vFtxNhKKWUmAxjLEV/6NDlZ5ZZfLuXKB2HFahVk80Gg1QApGZS4LeAW7ILYrvyx7oodC8n/NyLACxZm+m0+BWXW35m28nJZG5ffOEJ6TmutwoLCyg/uyEo9HhD2VyjfLPkmeu6CWaP2paePMoVZMyGhESQ0bLg8bfPuB6cunOP54vPP39uxfXv/yKgoKHeXg+kzoNzl8puge9x5J6z98UcIDQ2Dq69uCUuXLAGbzQYWqxX2Z2RAcXEJtG7TBqKjqzk1zm/bsmPHTw3q1Xv1+1WrRqenpweZQpTExsT8EF+79sPP/eMf532IQ+OGDe8WPp9XEPmYxbJ/3759W5s1btzZ9HqD1Zx5pPw8KyvLE6sc3KYZZAUINV2ujXsLCspia9eOtdjtjQpLSlLDAgOHkJTHKggdXKVu9+a8vLyCRjExV5vH2ZE8JpHK99S50niEcFodjhUiL8/K7faWuw4e/KFu3bphDoulxZ709DV169ata9P1RobXe4gxplsQafeBAz/Xr18/WgOoXxtgS2pW1vmsq4sCYdcPjlYQAIcDrinPPdO6PRsIRz+YvzJ6oLOdpkPo6TzRJw9uOBEibprSB4Sva7XK3sE68Cu/8+n9Kr/4wIEDnycpe81PTr567Nix1qNHj37JGJuh4hCKnU614WlHiAUgZXXkvCcQ/Sg576YTXS+O52G/Cpy/jkQmMbbW8Pk+0TmfSehn84rniNMqTMsqz7jINM1XdcYiTKIhKSkpXQYMGNCfhHi04tp4ABhORPlEtBwAHqigvkwnoq4q5AQRq1cwZ32smLSEEK9wxmqTaS4SiGmc804AMAOkjCWA+5ExBxGtJyLFU/1SxSlIK6SU+xFRgfzrKSkpyhVyuZQrH4QrJa3As/I8YfVbnRC3359b6LYcN/qeqKjYtRTYVuY8+OkpJUJMRJn/tKRSr+I6Bz8L10UdYVg5oKpTlC6Xl+CyH8fQgQM7HT5yZFJ0tej4u4cN49dc0xL27U37pP2NNyqyjrAVy5ZN3LVjR//wqChQJmkFwoqww+NxQ0xsLISGhEKdunVh7Zo1sHXLFqgfEwPl5S4/oYfValWnyEC9evWcUZGRt/fs29dP1hEYGJi0fdu2iORP55Vu3rwpsHXrNsPffPetOYh4JualM8lQvUIqTUhFAZ+aalT5ap2aBnOmFKOTb8qJf1SmNlXeV9l+ZbS2ejH9famo6ZRfsktVpkv5zben5sSeNjbV1fkEeFwQCLtWO2padD0BUTxOiN96fDQj8FDZsdODpc6qCY8+8mX1ISXXMQuGnEzyUgZpP2EB+AipXJSDIC/7yRICL4Mo3XAWhqwzrvXK4wxTUlI2Kc14+/btzSwWy9G5c+ceVccNBtntzRXxCRhGWKnHs8Nqtbb0+XzbHYihJES4PTJyr9vtbi6ltJaVlW0zDAMjIyPjjxw5siUqSpFXQQPGWIzb7c5cunRp5pA+faLdphn12dKl2xITE6M457UVpSR5PNFSCKPY6y202Wy1bDZbvmmaEcokrkBcCHEsJSUlK7Fnz1gtIKABImbY7Xan0+msERoaejjX4XBF5uc3F1KGOsvKdqxYsSKvb9++zRhjx+x2u6e0tLSGx+PJXrly5YVEwv/R34e/DghXSlIdtlA9UMDDt38FJBnMXNMe9uUrtivyB3BZGfr/Eh6PfLYwBm0bHIZRnb+GxRvawvLtceAxFFBf4tycBYSTE5N5KqTa3095/9QoVJXPF1xxLJg6meR8PhK/NTg2cuDAcLemsYMHYwtTU3+RPH+JD/XH3Z6YmBgY4g0JYMEeZpoW3Lpva36MJUarHlpdTlw5UZ1a4pfL8OHDg+rWrauS7C/kJJM/buC/Q8v/+vvrzXPzjj7StHnTG3v3v6t+UEAgrl6zZuZNHY8zZp0JhN3ucggKCvKfGexxe6DLrV0hLS3NnyfsLneDOiu4rKwMut56q59JS2PMGRoa6gfhgwcPjq1Ro8YLZSUlEfNmf7pqzdo1jcPCwvq++/77x5nazlFqtmrlCC4ubrM7Pf272JiYOGaauiUwMJ2Xl7fzEjmYrsuKlKdyjnjEYMyZnp6e37hx43oWIUyfEGHIebRBdGzfvn3bWsTF1fRyrgu3284tlnjgfI9mmsJrmsHpBw5sblq7drhX11un79//dVxcXIxiOlLBFFYhMnccOLD7XGO9yOsXBMK0Aqwi0vEmAXuAMdgmiZ7QPnf9+/RjBs8EwrrJIGJgwSfRIwqrc00GqoMeRDGPMLycgReFWYIF5emWfSWpgWHO7VYzUrJxcWXbLsh1cIY863MdqHLqpqZy43LqRgoVaUePHj3oxDF/0LRpU1LHDE6ePNk88Q07tY+ztVe58QKVz6zymBWRx2lzdra889NzzNVt53qui1wOl3TbXxOEwx0Cnu+zCOpFFMErS7rDT/tr+bXayEA33N48Ew4WBcH6/TXA7dPBEBo8dPNaGHTjd/DBl7fC0p+bgMdkfxgIDx80PEZI42lrsP2RKVOm+I9gUxGMVt36d0eg47XK3y5m2tVJJzryAQCsCVM7aEkHiMx/z5w799QzaS+m6fO+Z/DgwcFEFI2IRy8kmX7Y3UPGg2BNGTJDRUq6fOXPOzTHjciFCzQttTI5ftiQIU+T5F+WG+VbKg+8P+/BXaYVlcnwbyNHtu7YpUtS59tu6+ZwOGDt6jUzbzgHCFdos3A0Lw90TYOBgwfDt99+C4cOHoSs/fv97Fn16zeA5lc1h/DwCKUNO626fnvfAQNOgnB5WVnErBkzvli6dOnn3sLC2albtvgPNT9XUUFUeVbrW0T0tUbUQxLNqKCwXO/QtJ4SsTdjLB+EWI26Xk8KsXlfZua/G8fFPYgAJRJRnaZzVBC1lYgTKrimb2KMRRmGof5+IoRwWzi/Vql4P/IAABZQSURBVEjZXnL+IpOyHyB2RE3rC17vY4S4FhElqEAvgKVp+/dvONd4L+L6hYHw+qAIH5qdGWEsIsvghN9g29JfEcacMU8YOHis3qENXj20LOy6IhNagLm1WUJHb44+jtwYJohFIJN1rVyzqONZvWC+f6ys9qPdYKU/dfBSSmJioh2l7OU/gI4x9Jpm+qJFi9QpS79ZhgwZUsP3/+1deXwV1fU/59yZyXtZWEI+7AIhLCourAq4YdVaRBbrLzE7uGFtFUX9tdbaurRWW22Le1GUkNXwBFEU0FqNRZSqKMomZEUwQEIgQJL33szce365T8IvImJQ2qZx5q/kzcxdvvfeOXPPnPP9hkJXKoAPhBDxqJMVDeNTx3EmBoPBR9rIJPWlOpKTk8cBwHDLspYWFBS0SV71m9rZTs5//4ywfj3Sog59uu6B2CgJW/d0jnwnlhJhTP+98NjVc+H9siFw/9KLYce+mMgGKzGhHmJ9YdhV3yUShKV5qb/z8TU74enp00ch8XvA8ExOQe5MXY8OlpC2XCUsMSknJ6dNRPqaTm3v3mCvQCBPT1il3T6xlu8XklUvRbjYVOQyci/lYFnuwlydrvEvO+6eMMHY1bt33HubNzeMGjWqc7ghfDJauKWtfdENuzIz7UVmY6NU8I5AIauqq14b2Lefzj2ui7aD858IBCKeg6ysrOXE9GTi9sRld/+X7PLbCDx+/OHHN5508okPm1EWrF717oJxZ4/XO+H4V156+dFNG9enxCckHHJH651wxAjv2hVxOU+85BJ4e+XbsG3bZ6CkiqQr1dbuhtFjxkB8t3iI69RpX1xMzMQfp6S8W6O5o3v2vDvY2NTtufyC3A/+/s4vngi0bd619OW0pKTuYYDFkvnJzhUVC9dAJEKXhg4efIN03aqyyspXhg4adCMCrP20rOytE5OSrtUqSkB0qqtUkHRuqGHcyK57ERF1UVLqh3mTD7HAVipbaek4xFOZaCsDDEKligBxRGl5udZ71epLZyohrq6oqNAYHe/j2IzwerBAJ+5oF3m/+BiI3RM6EnnG15J1uO4VVcEhi1IOcke/CROMqKj6Ip+BUxnBUMCH3GOs2aJdvqopFF9wPpR8I7FKWlpaDyLqVlBQsOnC5ORO3YgGFBcXf6wbm5qaegIyVyilNiJio2TuZBjG7KKior/p+0zm3kEpN2i1oZkzZ2rSlcF2VNR2v+t2VuHwb9kw3mxOOfuBVhZvVlCa25yOdF1DU9PVPp/PtSxrKDPvLyws3Jqdnd0tHA53s5RySL9pFReX6/qzk5P7NIbDvXr377+upqbmIs0NTkR/dV23xjTNftHR0TvmzZt3TJzmx3siHIfyvn9GuAU0KSnyXVcTbuhdsHZBn9S9EcYkbYZ9TZ1hZWk/qA+akXOa/vKLwCwF+m3zuBxfY4SzU7NHMPFcBDgghHp1fl7BH7URViH1phVrTdOT7uqrrz5FhsMTgbnkkqlTP1z+4ssTWTll8wsLN8/MuPJ0h2AAMJQrdh9l5FeFab6gbLtXM1PJXWQY0wYMGKCltpi/EHnU3WEtRWaCmAKKqnOKcpZck3FNX1vYo1Apg5iMz2nny6/lvdaYlZXV3VBqokJlN4XdpX5/9yhwDgwRKLozOUhaX1OIPsx0NgOuyi3MfS87NTudDJ7MQGuQ8S2ly3SpMieQs3NGRsYYVnSuFPxJXV3dPzTVnXB4jKSIBJmicHj5/ECg9sqMjCUgeP783EKdY/mF6zkz+9faCDfawVxNV6d/m56VtZQVzv3s889WlJR880PouIzlv6mQ22666Yau3RLmCBJQV1sz78GH58zSCkI58555rLysNDVpyBDQ6Uv6m3CLEa6pqYl8H86aPh3e/PsbUFFZEaGq3F1TGwml/fzz7RHCDk2Usbu2dtIv7rxz9Z233j67c/eus+1guGfp5k8X1uyovm1ZSUmbXv5aQzE0KemVsJQZVVVVh3bQJw4Zcos2wqUVFS8MSUr6GSFu/bSsbOmQgQNnI/N2FGKkPs9EP4pGvC7IfEGzgHp00LYXm0Q/RMM4Ryi1AZXaRMz7Gixrn8X8e7DtgmaPyISyiopbtedgWFLSDxzmqaWVlRqj430ckxE+WuX2muhRJoutOPrA7mNhzFoJJ/eLijZfBkIdoHbo45j+CO8qVQsoLzqjccMnOqTlaPVnZGSc7DqO1smdKBAnN6f3jF+0aFHkxSUrObmfK8RWV8qfKqVWG4ZRzMzLhRDPuK77mEDUvCsfxtr2XQ2WdU+zkMFwllIrDz3erK+rmbheIoBzDhrhQpByZth1dRT19YiohSMqhGk+rMk6EPF+UOoAI9bZzHf5AaxmqbTfIYB+SchnRD3/Rtu2XWQYxlhmTtXeNNd1/7R48eJ/6SbieE+ew8r7/hrhw4HVM9VnSHBcI8Iv7SoA2ZIO+68YhaMYYUXqPpR4Kxhc3Mx48Vt/bOyS0P7QP8hHl9kH7DhhiUeI4HVEONN17PusqKjejuRZtmvfYpH1Z0PovEiKAoQcJP6jtO23DSFGSBYj84ryZmky9J49e3YXQnTx+Xw7IRiMc8C4gUCRJrpChE1E8JEt+SFC1As5Dhg+ShwS+mvlp+YsyTiIDJTEtIV8RokMOzejfqNhXsWIexi0u1mcpPnjHRkuEGbURah4AgqxGBiqbNc+SbJ8KcZnDmMHL2firaxgNAIWyejQ29BoPYFAmuVqAKJakVNQ8MT0zIw8YDyJtbShAtfwWdnoyGsVQ/33wQhrlqGxo0c/0L17jzSdC9xwYP+6nZ9vv+V3Dz30+i9n33pf5daqOy6dNhX21ddHCDpa74S3b9sOU6ZOgS1bSsF1XTjnvPOgvKwskp607OWlMGXqVNi8efNruc8+e1352rW7f/OnvyyKiYs9X5DAur17GpRjn3XbHXd8sZc7hmPwwIEBR6lrWxvhoYMG3ey6blV5VdWLgwYNOlkodT8grpTM4zkUmmX4/deC686PuKqVmqKIVoNS3QgxSWmVJebuyLyehFi3ubz8ncTExO5E9ACGQr8mn+9mZnYRoEkxd+Jw+OHy6uptx9Dktl76nYww651xOO6HLqvx6MJwQbgExjQUrok7LUsqvEdQ21SU/hk17GI2xHMCqUtrS2sCgs32SquxccoI+P8XoCN1TrucBeJGRrwPta6zUi8/9/zzEblUvRMmnWMrpWYeq0WAcQxwPwFocpWxze5hnet9M0l5lwSYDUR7EPERIcSnUspFAuBpRjwFNK0IwHIiuhmV+qXL/BS47iJFNEwgNpBhvNasdPVzqZTOAz6fmTcKPX6InckwHnEcp5aIzteG2wS4RzHH2UpdJogmA2LOwoUL25pa1tbx/Xde5xnh1mhHog0Pfrr/zoFX3zSMRzHCQPL+3MKCidMzpl8EoB53WKaiwkdBQAoRXQwKbiLGtzTVH6Nc6o+JeSrYGLxTAWRbTI/ML1wwJz09fZABxpOm30zptHF/sHZAVCoKHJuXn3fdjBkzuri2e51gyBCCltmgigRQESK/oZgTicVnmo1GunI6mHCDCTTDBR5JiuYodB9AgH0gKUYhVyHgGwx8kWHgyv4DBwZqNmyIroVYf7ThXAiIKcjiCUWqh0k4wIxRT+3fL3sT0CUGG4tBuTeDhasaQ6FCv+k/HwGnGgQrbDc8xQL4a0iIYSaKUxyWvzcR56GC9xiNt5RQbm5u7trszMw7DTRqD4Qa81t2wtmZ2a+w4se3VW97rSPthKdMmjRp5OnD/9Kvf79B0pFO/f56rigv//2Tzzxz79kjR45qcuQjt99x+/i6ujpwDqYo+fw+qK6ujnwH7t2rN0ycPBk2btgAGzasjxjq+vp9MOWyqWAYhvvx2rXpDzz44PNnDh8+MS0z8/Ho6GhNY2iHgiHfmjUf/HRBYaFOD2lL+s6hmX/q4MED15WWVrWORk5KSuoupbQPGmbNEZ2EUiZYRNUbKyq2nXDCCb22bdu2W2/ohiYmDg5KWeNzXdFE1CXasrraSpValqUVdZrWrFnTNGrUKLNpz57emyorP+vbt29XnxADHAAOh8Pbd+7cWftNy/Bbnv9ORljXqXfAQhlPUwyPkAfkk+KMpjve851+BRgRrvY2SRnqALTV0af/SiDcgYj+1oaYIkqg8v6Ghvi7juaW1tHQGzdu/CMq9SMG6E+GMfS5556LpFC1NsIEkCiZ12sFQmSeD0QjhBCrEbGzlHKe67pdmnnHb9W7U2b+AzM/pFOKkPk0IBKo1DLQ+doAv4nITTIvIyIhENcpgGqQchIT3YhSzkKlurhC+IiovLi4OKILnZKS8hNmnkQA/2DE85pZ04IGwLDml4EVzQGrt3zLcWwPt/33GOGk9Kdn7XFiHwZH52p3gIMMiBF1X2HM0u5oReqB/ML8i5OTF4rYqJeud6WcCUBKheFSw0cXE8C5oJw7hWkabkgEdzXs2tuta9dfCqQrJcOD+YX5j12TlZVoS5wXdIJTtYGakZk5QUqeYxCkzy8o2KhVTnrFJ2Qr5PNcx/mzMKyHBJrXEzq2JUQwKOXprGhaTsGC67MzM68BpcYLosfYxZ8iyYBA3ABKOQ5ZmvbyMkR8PSc/Z8XMtJkJYSOsc/yiWXIXRFyCwAlImBiWzhN+4e9jK3uyq9wXDBazCaFkQVF+UVZq1pkAfBUKXgGM5ymCJwFgKDGcHbSj74s2DswnxAX9hwxZ2qLyMiMj6yeukoMxJP6Q90JejVYwIckfSglp+cX5H3aAWRLpQvqkSV3B57s3Kjr6Bi3Vqh2M2l0RDoXfcBy+MfBiYFOPbt0uuO322+/csX37Gb169vILIqjfV68FCmB3bS1Ex8SAHbYhMWkgDBk6FPbU7QHTMu3169btXb1q1a9eWrGiUHM5X3F58gt+X9Q0XYlSCogInLBTicg/zA8Eyo4R07ZEox4tPenwCFpd/ZHcq2297hib/7WXD9SOs2bbcMzegZYSnTUxF5OEkczqIgB8xDizacm7UaddLwy610RKkAe7qfWE97GdFmyIf/5IxnQugDkiZsRSQtblHBJviADCoELKSX49uH7J3a2kCg/v1bRp0wZYprlFeyQWLlx4Qct5bYSBuYwApje7ly1XU35KOc1APIOE0LvPdxEgZPp8d4RCobn6mzci9nEc5wHTNLXWuKam1Kxa2kuudZNvNQzjWjccflhJGQuGsQURXyKizkqpy0ylblKINwNRtZRyLzD/LyBWS+ZXtG4wEY1B5lLJfA4y70QhTiWApUXFxT8/XgP7HyhHj9ml2nV/eN3fNQHnuPfllMx5N+1VcXO4gxhhJANQ1X7FCF+ZmTnSlfinvKK88zWIOjLa5/M9iJJ/ErSM/p2ESJAhex6D0u7ZeiFwq+1yAiDcSkw/R1C3O0iPRjnBj5VhzAUyVqESr1gNdZ85XbpcJ5W6GNlYBiBDivBcYlVpK/WYJYz7WHEDA64VxJ87LJQgTs/Ny706OzPzOgScsH6TP/vUoU13A2JvJbAEEbe7IVcYZExEVH/LKcxblp2efQaASmfmKmI6hQWWGAw7HSUzyKQPEESlK93hhmUEOOiejQTnNbuZPmSE8Yrl2wbRSpvhekMZc0IcOslHxtmWE32vYzU+K5mrkeh9HW3Zze9/ec9+xy+FfBRQbSE0NkqQ5xiMqiEcvC0QCEQiyzvCceGFF3aOsazrhRDJtus6yGQIIv3B5H3VJP/yUsmr2jhinz594v2WNXHEyJHTxowePWT06NHxH334UcL7//xnlBAC4jrFqbHjxu2Nj++2+523V9VUlJe+Ul1dHbhw0qSqlhebSydOnNMsmn6mUChAALmOE1ZK1bu2/bMVJSV6V+sdAH0BIKo5dqiijXnFX8GM/9a1Mxh7wxAH1OjGxMWObdz1bvRp1zQLnv+aAHsAcCQVx0CKVuD+T2XDJ0tSvpz7fKjMNdYpJzkGBRBJ79APHQhMOgPC5uAl54RKtWrVEV9gUi6/PBWFeAqUuq34+ee1MY0cOpNBKfUzIcTicDj8GSJehYg6UKuEiDK0JvhBGtI3BcAkhXgWMa+y/P43Q6HQj7XAgpSyh2ma2p7o+8YVFxc/m5ycfBoxT2eAPY6Uc6OiovoppQY7jvOa3zTPVER1TU1NG/1+fzpLeSoZxvM6iIuZB0kpPzIQx4EQAxDxgJTy40Ag8MZ/8aTURlg/6//e7o3w+KseG9cQNFII1PEU5/4Pjh2KLkNP/FXJ3ed/KYLxqtTU3mgYlzyTnz+vpXEzk2d2DplNswyfNefAgQNNcX7/uY7kaYKxWjjBRcrwjxWCts/Lz3krNTV1OJExprAw/6m0tLTzLMOYqiS8mleY92ry7GR/3K64syTKHyFpp65aY7N8Q7ufZqSlnQgossAgTecXMJW5x3GdkQuKFizKzs4+Qy+S/Pz8gvT09P4WkU4LOUGQ9SIYUKYVTYQQZc8+++xm7R4cduKJlxJQggJlEmJpXXT0qvgDTVOR6DRAessFtzEcDpcOGzaspmLLpsmE1gUg1VqrU8wi0PmrpnmB4zgrY2NjtULKACHEG2DLycwwHgVarMBvyagHni5+ujQ5OeuEGIOvYJMSHddd43ecF54JBL6RKeg/OPDfpmqtsdtVS/5FRUWZwnWjNGVfbGws+/3+/Zp5qlWh1Ldv36h+PXr0Hj32rAEJ8Z0H79yxoycwGF26JexlUOWr33mnsrq2tiItLa3xcO3YPn369N23b58daxjRTUoZzFwfGxsbs2PHDh0Y853TXr5N59vhPdbBD1fHFY+IMTXFaGDwc4RCKGI1LWnK5WfvW1f5dUFW2jGyxnf6BEk0UAEf2g3r+4lcQTa9Pdr+ZMOR7tfu6E2ffJKLltXk8/lmHa6Dm5ycLAKBQEQHWl+ry9RzRv+9YcMG1Pm/X/e/Dv68W/PQf3FP5O+D8+2QjvHBNEL9e+ScLldf21KfruNg/boMfU2knFZ1R65th3PkWJoUD/BVdrN2txPWQgbJyYEvTbBj6WV7vDYQOKKk1qEJ2brNBxdDS6J660msJ25kcrYIph8+2VsWyheLmjElOSWCY+vf9UOlReD7sEmvF2DrNh267uD9LYvr0GJoWawt7T/CIm1ZNJGF3XoxH1yweiF+qd6W6/T5Vkn7kXI0NkfoT3sc8uPVpja7eVseWC34tDwQ2/jgaks9x6tP3/tytDG9p5nX766vIqFDRI9qaPS9raOkDyviqPdrIpyGhgZn+fLvnlv8vR/E4whAOzTCx7F3XlEeAh4CHgIeAh4C7RgBzwi348HxmuYh4CHgIeAh0LER8Ixwxx5fr3ceAh4CHgIeAu0YAc8It+PB8ZrmIeAh4CHgIdCxEfCMcMceX693HgIeAh4CHgLtGAHPCLfjwfGa5iHgIeAh4CHQsRHwjHDHHl+vdx4CHgIeAh4C7RgBzwi348HxmuYh4CHgIeAh0LER8Ixwxx5fr3ceAh4CHgIeAu0YAc8It+PB8ZrmIeAh4CHgIdCxEfCMcMceX693HgIeAh4CHgLtGAHPCLfjwfGa5iHgIeAh4CHQsRHwjHDHHl+vdx4CHgIeAh4C7RgBzwi348HxmuYh4CHgIeAh0LER8Ixwxx5fr3ceAh4CHgIeAu0YAc8It+PB8ZrmIeAh4CHgIdCxEfg/PacA0PRTuDEAAAAASUVORK5CYII=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142875" y="0"/>
          <a:ext cx="304800" cy="300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95250</xdr:colOff>
      <xdr:row>0</xdr:row>
      <xdr:rowOff>84667</xdr:rowOff>
    </xdr:from>
    <xdr:to>
      <xdr:col>3</xdr:col>
      <xdr:colOff>1507748</xdr:colOff>
      <xdr:row>3</xdr:row>
      <xdr:rowOff>24191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84667"/>
          <a:ext cx="7079873" cy="682474"/>
        </a:xfrm>
        <a:prstGeom prst="rect">
          <a:avLst/>
        </a:prstGeom>
      </xdr:spPr>
    </xdr:pic>
    <xdr:clientData/>
  </xdr:twoCellAnchor>
  <xdr:twoCellAnchor editAs="oneCell">
    <xdr:from>
      <xdr:col>11</xdr:col>
      <xdr:colOff>176137</xdr:colOff>
      <xdr:row>4</xdr:row>
      <xdr:rowOff>119441</xdr:rowOff>
    </xdr:from>
    <xdr:to>
      <xdr:col>13</xdr:col>
      <xdr:colOff>709084</xdr:colOff>
      <xdr:row>5</xdr:row>
      <xdr:rowOff>1647852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38637" y="1045483"/>
          <a:ext cx="5692322" cy="1766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J94"/>
  <sheetViews>
    <sheetView zoomScale="110" zoomScaleNormal="110" workbookViewId="0">
      <selection activeCell="M87" sqref="M87"/>
    </sheetView>
  </sheetViews>
  <sheetFormatPr baseColWidth="10" defaultRowHeight="15" x14ac:dyDescent="0.25"/>
  <cols>
    <col min="1" max="1" width="3.5703125" customWidth="1"/>
    <col min="10" max="10" width="14.42578125" customWidth="1"/>
  </cols>
  <sheetData>
    <row r="1" spans="2:10" ht="15.75" thickBot="1" x14ac:dyDescent="0.3"/>
    <row r="2" spans="2:10" ht="83.25" customHeight="1" x14ac:dyDescent="0.25">
      <c r="B2" s="97"/>
      <c r="C2" s="98"/>
      <c r="D2" s="98"/>
      <c r="E2" s="98"/>
      <c r="F2" s="98"/>
      <c r="G2" s="98"/>
      <c r="H2" s="98"/>
      <c r="I2" s="98"/>
      <c r="J2" s="99"/>
    </row>
    <row r="3" spans="2:10" ht="25.5" x14ac:dyDescent="0.25">
      <c r="B3" s="100" t="s">
        <v>74</v>
      </c>
      <c r="C3" s="101"/>
      <c r="D3" s="101"/>
      <c r="E3" s="101"/>
      <c r="F3" s="101"/>
      <c r="G3" s="101"/>
      <c r="H3" s="101"/>
      <c r="I3" s="102"/>
      <c r="J3" s="38" t="s">
        <v>75</v>
      </c>
    </row>
    <row r="4" spans="2:10" ht="36" customHeight="1" x14ac:dyDescent="0.25">
      <c r="B4" s="103" t="s">
        <v>54</v>
      </c>
      <c r="C4" s="104"/>
      <c r="D4" s="104"/>
      <c r="E4" s="104"/>
      <c r="F4" s="104"/>
      <c r="G4" s="104"/>
      <c r="H4" s="104"/>
      <c r="I4" s="105"/>
      <c r="J4" s="40">
        <v>3673</v>
      </c>
    </row>
    <row r="5" spans="2:10" x14ac:dyDescent="0.25">
      <c r="B5" s="106" t="s">
        <v>299</v>
      </c>
      <c r="C5" s="107"/>
      <c r="D5" s="107"/>
      <c r="E5" s="107"/>
      <c r="F5" s="107"/>
      <c r="G5" s="107"/>
      <c r="H5" s="107"/>
      <c r="I5" s="107"/>
      <c r="J5" s="108"/>
    </row>
    <row r="6" spans="2:10" x14ac:dyDescent="0.25">
      <c r="B6" s="109"/>
      <c r="C6" s="110"/>
      <c r="D6" s="110"/>
      <c r="E6" s="110"/>
      <c r="F6" s="110"/>
      <c r="G6" s="110"/>
      <c r="H6" s="110"/>
      <c r="I6" s="110"/>
      <c r="J6" s="111"/>
    </row>
    <row r="7" spans="2:10" x14ac:dyDescent="0.25">
      <c r="B7" s="112"/>
      <c r="C7" s="113"/>
      <c r="D7" s="113"/>
      <c r="E7" s="113"/>
      <c r="F7" s="113"/>
      <c r="G7" s="113"/>
      <c r="H7" s="113"/>
      <c r="I7" s="113"/>
      <c r="J7" s="114"/>
    </row>
    <row r="8" spans="2:10" ht="20.25" customHeight="1" x14ac:dyDescent="0.25">
      <c r="B8" s="17"/>
      <c r="J8" s="18"/>
    </row>
    <row r="9" spans="2:10" x14ac:dyDescent="0.25">
      <c r="B9" s="17"/>
      <c r="J9" s="18"/>
    </row>
    <row r="10" spans="2:10" x14ac:dyDescent="0.25">
      <c r="B10" s="17"/>
      <c r="J10" s="18"/>
    </row>
    <row r="11" spans="2:10" x14ac:dyDescent="0.25">
      <c r="B11" s="121" t="s">
        <v>288</v>
      </c>
      <c r="C11" s="122"/>
      <c r="D11" s="122"/>
      <c r="E11" s="122"/>
      <c r="F11" s="122"/>
      <c r="G11" s="122"/>
      <c r="H11" s="122"/>
      <c r="I11" s="122"/>
      <c r="J11" s="123"/>
    </row>
    <row r="12" spans="2:10" ht="33.75" customHeight="1" x14ac:dyDescent="0.25">
      <c r="B12" s="121"/>
      <c r="C12" s="122"/>
      <c r="D12" s="122"/>
      <c r="E12" s="122"/>
      <c r="F12" s="122"/>
      <c r="G12" s="122"/>
      <c r="H12" s="122"/>
      <c r="I12" s="122"/>
      <c r="J12" s="123"/>
    </row>
    <row r="13" spans="2:10" ht="21.75" customHeight="1" x14ac:dyDescent="0.25">
      <c r="B13" s="56"/>
      <c r="C13" s="57"/>
      <c r="D13" s="57"/>
      <c r="E13" s="57"/>
      <c r="F13" s="57"/>
      <c r="G13" s="57"/>
      <c r="H13" s="57"/>
      <c r="I13" s="57"/>
      <c r="J13" s="58"/>
    </row>
    <row r="14" spans="2:10" ht="30.75" customHeight="1" x14ac:dyDescent="0.25">
      <c r="B14" s="17"/>
      <c r="J14" s="18"/>
    </row>
    <row r="15" spans="2:10" ht="49.5" customHeight="1" x14ac:dyDescent="0.25">
      <c r="B15" s="17"/>
      <c r="J15" s="18"/>
    </row>
    <row r="16" spans="2:10" ht="21" customHeight="1" x14ac:dyDescent="0.25">
      <c r="B16" s="17"/>
      <c r="J16" s="18"/>
    </row>
    <row r="17" spans="2:10" ht="21" customHeight="1" x14ac:dyDescent="0.25">
      <c r="B17" s="115" t="s">
        <v>296</v>
      </c>
      <c r="C17" s="116"/>
      <c r="D17" s="116"/>
      <c r="E17" s="116"/>
      <c r="F17" s="116"/>
      <c r="G17" s="116"/>
      <c r="H17" s="116"/>
      <c r="I17" s="116"/>
      <c r="J17" s="117"/>
    </row>
    <row r="18" spans="2:10" ht="21" customHeight="1" x14ac:dyDescent="0.25">
      <c r="B18" s="115"/>
      <c r="C18" s="116"/>
      <c r="D18" s="116"/>
      <c r="E18" s="116"/>
      <c r="F18" s="116"/>
      <c r="G18" s="116"/>
      <c r="H18" s="116"/>
      <c r="I18" s="116"/>
      <c r="J18" s="117"/>
    </row>
    <row r="19" spans="2:10" ht="21" customHeight="1" x14ac:dyDescent="0.25">
      <c r="B19" s="115"/>
      <c r="C19" s="116"/>
      <c r="D19" s="116"/>
      <c r="E19" s="116"/>
      <c r="F19" s="116"/>
      <c r="G19" s="116"/>
      <c r="H19" s="116"/>
      <c r="I19" s="116"/>
      <c r="J19" s="117"/>
    </row>
    <row r="20" spans="2:10" ht="21" customHeight="1" x14ac:dyDescent="0.25">
      <c r="B20" s="17"/>
      <c r="J20" s="18"/>
    </row>
    <row r="21" spans="2:10" ht="21" customHeight="1" x14ac:dyDescent="0.25">
      <c r="B21" s="17"/>
      <c r="J21" s="18"/>
    </row>
    <row r="22" spans="2:10" x14ac:dyDescent="0.25">
      <c r="B22" s="17"/>
      <c r="J22" s="18"/>
    </row>
    <row r="23" spans="2:10" x14ac:dyDescent="0.25">
      <c r="B23" s="17"/>
      <c r="J23" s="18"/>
    </row>
    <row r="24" spans="2:10" x14ac:dyDescent="0.25">
      <c r="B24" s="17"/>
      <c r="J24" s="18"/>
    </row>
    <row r="25" spans="2:10" x14ac:dyDescent="0.25">
      <c r="B25" s="17"/>
      <c r="J25" s="18"/>
    </row>
    <row r="26" spans="2:10" x14ac:dyDescent="0.25">
      <c r="B26" s="17"/>
      <c r="J26" s="18"/>
    </row>
    <row r="27" spans="2:10" x14ac:dyDescent="0.25">
      <c r="B27" s="17"/>
      <c r="J27" s="18"/>
    </row>
    <row r="28" spans="2:10" ht="39.75" customHeight="1" x14ac:dyDescent="0.25">
      <c r="B28" s="121" t="s">
        <v>300</v>
      </c>
      <c r="C28" s="122"/>
      <c r="D28" s="122"/>
      <c r="E28" s="122"/>
      <c r="F28" s="122"/>
      <c r="G28" s="122"/>
      <c r="H28" s="122"/>
      <c r="I28" s="122"/>
      <c r="J28" s="123"/>
    </row>
    <row r="29" spans="2:10" x14ac:dyDescent="0.25">
      <c r="B29" s="17"/>
      <c r="J29" s="18"/>
    </row>
    <row r="30" spans="2:10" x14ac:dyDescent="0.25">
      <c r="B30" s="44"/>
      <c r="C30" s="45"/>
      <c r="D30" s="45"/>
      <c r="E30" s="45"/>
      <c r="F30" s="45"/>
      <c r="G30" s="45"/>
      <c r="H30" s="45"/>
      <c r="I30" s="45"/>
      <c r="J30" s="46"/>
    </row>
    <row r="31" spans="2:10" x14ac:dyDescent="0.25">
      <c r="B31" s="47"/>
      <c r="C31" s="48"/>
      <c r="D31" s="48"/>
      <c r="E31" s="48"/>
      <c r="F31" s="48"/>
      <c r="G31" s="48"/>
      <c r="H31" s="48"/>
      <c r="I31" s="48"/>
      <c r="J31" s="49"/>
    </row>
    <row r="32" spans="2:10" x14ac:dyDescent="0.25">
      <c r="B32" s="41"/>
      <c r="C32" s="39"/>
      <c r="D32" s="39"/>
      <c r="E32" s="39"/>
      <c r="F32" s="39"/>
      <c r="G32" s="39"/>
      <c r="H32" s="39"/>
      <c r="I32" s="39"/>
      <c r="J32" s="42"/>
    </row>
    <row r="33" spans="2:10" x14ac:dyDescent="0.25">
      <c r="B33" s="17"/>
      <c r="J33" s="18"/>
    </row>
    <row r="34" spans="2:10" x14ac:dyDescent="0.25">
      <c r="B34" s="17"/>
      <c r="J34" s="18"/>
    </row>
    <row r="35" spans="2:10" x14ac:dyDescent="0.25">
      <c r="B35" s="17"/>
      <c r="J35" s="18"/>
    </row>
    <row r="36" spans="2:10" x14ac:dyDescent="0.25">
      <c r="B36" s="17"/>
      <c r="J36" s="18"/>
    </row>
    <row r="37" spans="2:10" x14ac:dyDescent="0.25">
      <c r="B37" s="17"/>
      <c r="J37" s="18"/>
    </row>
    <row r="38" spans="2:10" x14ac:dyDescent="0.25">
      <c r="B38" s="17"/>
      <c r="J38" s="18"/>
    </row>
    <row r="39" spans="2:10" x14ac:dyDescent="0.25">
      <c r="B39" s="17"/>
      <c r="J39" s="18"/>
    </row>
    <row r="40" spans="2:10" x14ac:dyDescent="0.25">
      <c r="B40" s="17"/>
      <c r="J40" s="18"/>
    </row>
    <row r="41" spans="2:10" x14ac:dyDescent="0.25">
      <c r="B41" s="17"/>
      <c r="J41" s="18"/>
    </row>
    <row r="42" spans="2:10" x14ac:dyDescent="0.25">
      <c r="B42" s="17"/>
      <c r="J42" s="18"/>
    </row>
    <row r="43" spans="2:10" x14ac:dyDescent="0.25">
      <c r="B43" s="17"/>
      <c r="J43" s="18"/>
    </row>
    <row r="44" spans="2:10" x14ac:dyDescent="0.25">
      <c r="B44" s="17"/>
      <c r="J44" s="18"/>
    </row>
    <row r="45" spans="2:10" x14ac:dyDescent="0.25">
      <c r="B45" s="17"/>
      <c r="J45" s="18"/>
    </row>
    <row r="46" spans="2:10" x14ac:dyDescent="0.25">
      <c r="B46" s="17"/>
      <c r="J46" s="18"/>
    </row>
    <row r="47" spans="2:10" x14ac:dyDescent="0.25">
      <c r="B47" s="17"/>
      <c r="J47" s="18"/>
    </row>
    <row r="48" spans="2:10" x14ac:dyDescent="0.25">
      <c r="B48" s="115" t="s">
        <v>80</v>
      </c>
      <c r="C48" s="116"/>
      <c r="D48" s="116"/>
      <c r="E48" s="116"/>
      <c r="F48" s="116"/>
      <c r="G48" s="116"/>
      <c r="H48" s="116"/>
      <c r="I48" s="116"/>
      <c r="J48" s="117"/>
    </row>
    <row r="49" spans="2:10" x14ac:dyDescent="0.25">
      <c r="B49" s="115"/>
      <c r="C49" s="116"/>
      <c r="D49" s="116"/>
      <c r="E49" s="116"/>
      <c r="F49" s="116"/>
      <c r="G49" s="116"/>
      <c r="H49" s="116"/>
      <c r="I49" s="116"/>
      <c r="J49" s="117"/>
    </row>
    <row r="50" spans="2:10" x14ac:dyDescent="0.25">
      <c r="B50" s="50"/>
      <c r="C50" s="51"/>
      <c r="D50" s="51"/>
      <c r="E50" s="51"/>
      <c r="F50" s="51"/>
      <c r="G50" s="51"/>
      <c r="H50" s="51"/>
      <c r="I50" s="51"/>
      <c r="J50" s="52"/>
    </row>
    <row r="51" spans="2:10" ht="15" customHeight="1" x14ac:dyDescent="0.25">
      <c r="B51" s="115" t="s">
        <v>81</v>
      </c>
      <c r="C51" s="116"/>
      <c r="D51" s="116"/>
      <c r="E51" s="116"/>
      <c r="F51" s="116"/>
      <c r="G51" s="116"/>
      <c r="H51" s="116"/>
      <c r="I51" s="116"/>
      <c r="J51" s="117"/>
    </row>
    <row r="52" spans="2:10" x14ac:dyDescent="0.25">
      <c r="B52" s="115"/>
      <c r="C52" s="116"/>
      <c r="D52" s="116"/>
      <c r="E52" s="116"/>
      <c r="F52" s="116"/>
      <c r="G52" s="116"/>
      <c r="H52" s="116"/>
      <c r="I52" s="116"/>
      <c r="J52" s="117"/>
    </row>
    <row r="53" spans="2:10" ht="18.75" customHeight="1" x14ac:dyDescent="0.25">
      <c r="B53" s="53"/>
      <c r="C53" s="54"/>
      <c r="D53" s="54"/>
      <c r="E53" s="54"/>
      <c r="F53" s="54"/>
      <c r="G53" s="54"/>
      <c r="H53" s="54"/>
      <c r="I53" s="54"/>
      <c r="J53" s="55"/>
    </row>
    <row r="54" spans="2:10" ht="18.75" customHeight="1" x14ac:dyDescent="0.25">
      <c r="B54" s="53"/>
      <c r="C54" s="54"/>
      <c r="D54" s="54"/>
      <c r="E54" s="54"/>
      <c r="F54" s="54"/>
      <c r="G54" s="54"/>
      <c r="H54" s="54"/>
      <c r="I54" s="54"/>
      <c r="J54" s="55"/>
    </row>
    <row r="55" spans="2:10" ht="18.75" customHeight="1" x14ac:dyDescent="0.25">
      <c r="B55" s="53"/>
      <c r="C55" s="54"/>
      <c r="D55" s="54"/>
      <c r="E55" s="54"/>
      <c r="F55" s="54"/>
      <c r="G55" s="54"/>
      <c r="H55" s="54"/>
      <c r="I55" s="54"/>
      <c r="J55" s="55"/>
    </row>
    <row r="56" spans="2:10" ht="18.75" customHeight="1" x14ac:dyDescent="0.25">
      <c r="B56" s="53"/>
      <c r="C56" s="54"/>
      <c r="D56" s="54"/>
      <c r="E56" s="54"/>
      <c r="F56" s="54"/>
      <c r="G56" s="54"/>
      <c r="H56" s="54"/>
      <c r="I56" s="54"/>
      <c r="J56" s="55"/>
    </row>
    <row r="57" spans="2:10" ht="18.75" customHeight="1" x14ac:dyDescent="0.25">
      <c r="B57" s="53"/>
      <c r="C57" s="54"/>
      <c r="D57" s="54"/>
      <c r="E57" s="54"/>
      <c r="F57" s="54"/>
      <c r="G57" s="54"/>
      <c r="H57" s="54"/>
      <c r="I57" s="54"/>
      <c r="J57" s="55"/>
    </row>
    <row r="58" spans="2:10" ht="18.75" customHeight="1" x14ac:dyDescent="0.25">
      <c r="B58" s="53"/>
      <c r="C58" s="54"/>
      <c r="D58" s="54"/>
      <c r="E58" s="54"/>
      <c r="F58" s="54"/>
      <c r="G58" s="54"/>
      <c r="H58" s="54"/>
      <c r="I58" s="54"/>
      <c r="J58" s="55"/>
    </row>
    <row r="59" spans="2:10" ht="18.75" customHeight="1" x14ac:dyDescent="0.25">
      <c r="B59" s="53"/>
      <c r="C59" s="54"/>
      <c r="D59" s="54"/>
      <c r="E59" s="54"/>
      <c r="F59" s="54"/>
      <c r="G59" s="54"/>
      <c r="H59" s="54"/>
      <c r="I59" s="54"/>
      <c r="J59" s="55"/>
    </row>
    <row r="60" spans="2:10" ht="18.75" customHeight="1" x14ac:dyDescent="0.25">
      <c r="B60" s="53"/>
      <c r="C60" s="54"/>
      <c r="D60" s="54"/>
      <c r="E60" s="54"/>
      <c r="F60" s="54"/>
      <c r="G60" s="54"/>
      <c r="H60" s="54"/>
      <c r="I60" s="54"/>
      <c r="J60" s="55"/>
    </row>
    <row r="61" spans="2:10" ht="18.75" customHeight="1" x14ac:dyDescent="0.25">
      <c r="B61" s="53"/>
      <c r="C61" s="54"/>
      <c r="D61" s="54"/>
      <c r="E61" s="54"/>
      <c r="F61" s="54"/>
      <c r="G61" s="54"/>
      <c r="H61" s="54"/>
      <c r="I61" s="54"/>
      <c r="J61" s="55"/>
    </row>
    <row r="62" spans="2:10" ht="18.75" customHeight="1" x14ac:dyDescent="0.25">
      <c r="B62" s="53"/>
      <c r="C62" s="54"/>
      <c r="D62" s="54"/>
      <c r="E62" s="54"/>
      <c r="F62" s="54"/>
      <c r="G62" s="54"/>
      <c r="H62" s="54"/>
      <c r="I62" s="54"/>
      <c r="J62" s="55"/>
    </row>
    <row r="63" spans="2:10" ht="18.75" customHeight="1" x14ac:dyDescent="0.25">
      <c r="B63" s="53"/>
      <c r="C63" s="54"/>
      <c r="D63" s="54"/>
      <c r="E63" s="54"/>
      <c r="F63" s="54"/>
      <c r="G63" s="54"/>
      <c r="H63" s="54"/>
      <c r="I63" s="54"/>
      <c r="J63" s="55"/>
    </row>
    <row r="64" spans="2:10" ht="18.75" customHeight="1" x14ac:dyDescent="0.25">
      <c r="B64" s="53"/>
      <c r="C64" s="54"/>
      <c r="D64" s="54"/>
      <c r="E64" s="54"/>
      <c r="F64" s="54"/>
      <c r="G64" s="54"/>
      <c r="H64" s="54"/>
      <c r="I64" s="54"/>
      <c r="J64" s="55"/>
    </row>
    <row r="65" spans="2:10" ht="18.75" customHeight="1" x14ac:dyDescent="0.25">
      <c r="B65" s="53"/>
      <c r="C65" s="54"/>
      <c r="D65" s="54"/>
      <c r="E65" s="54"/>
      <c r="F65" s="54"/>
      <c r="G65" s="54"/>
      <c r="H65" s="54"/>
      <c r="I65" s="54"/>
      <c r="J65" s="55"/>
    </row>
    <row r="66" spans="2:10" x14ac:dyDescent="0.25">
      <c r="B66" s="53"/>
      <c r="C66" s="54"/>
      <c r="D66" s="54"/>
      <c r="E66" s="54"/>
      <c r="F66" s="54"/>
      <c r="G66" s="54"/>
      <c r="H66" s="54"/>
      <c r="I66" s="54"/>
      <c r="J66" s="55"/>
    </row>
    <row r="67" spans="2:10" x14ac:dyDescent="0.25">
      <c r="B67" s="53"/>
      <c r="C67" s="54"/>
      <c r="D67" s="54"/>
      <c r="E67" s="54"/>
      <c r="F67" s="54"/>
      <c r="G67" s="54"/>
      <c r="H67" s="54"/>
      <c r="I67" s="54"/>
      <c r="J67" s="55"/>
    </row>
    <row r="68" spans="2:10" x14ac:dyDescent="0.25">
      <c r="B68" s="53"/>
      <c r="C68" s="54"/>
      <c r="D68" s="54"/>
      <c r="E68" s="54"/>
      <c r="F68" s="54"/>
      <c r="G68" s="54"/>
      <c r="H68" s="54"/>
      <c r="I68" s="54"/>
      <c r="J68" s="55"/>
    </row>
    <row r="69" spans="2:10" x14ac:dyDescent="0.25">
      <c r="B69" s="124" t="s">
        <v>295</v>
      </c>
      <c r="C69" s="125"/>
      <c r="D69" s="125"/>
      <c r="E69" s="125"/>
      <c r="F69" s="125"/>
      <c r="G69" s="125"/>
      <c r="H69" s="125"/>
      <c r="I69" s="125"/>
      <c r="J69" s="126"/>
    </row>
    <row r="70" spans="2:10" x14ac:dyDescent="0.25">
      <c r="B70" s="124"/>
      <c r="C70" s="125"/>
      <c r="D70" s="125"/>
      <c r="E70" s="125"/>
      <c r="F70" s="125"/>
      <c r="G70" s="125"/>
      <c r="H70" s="125"/>
      <c r="I70" s="125"/>
      <c r="J70" s="126"/>
    </row>
    <row r="71" spans="2:10" x14ac:dyDescent="0.25">
      <c r="B71" s="53"/>
      <c r="C71" s="54"/>
      <c r="D71" s="54"/>
      <c r="E71" s="54"/>
      <c r="F71" s="54"/>
      <c r="G71" s="54"/>
      <c r="H71" s="54"/>
      <c r="I71" s="54"/>
      <c r="J71" s="55"/>
    </row>
    <row r="72" spans="2:10" x14ac:dyDescent="0.25">
      <c r="B72" s="53"/>
      <c r="C72" s="54"/>
      <c r="D72" s="54"/>
      <c r="E72" s="54"/>
      <c r="F72" s="54"/>
      <c r="G72" s="54"/>
      <c r="H72" s="54"/>
      <c r="I72" s="54"/>
      <c r="J72" s="55"/>
    </row>
    <row r="73" spans="2:10" ht="40.5" customHeight="1" x14ac:dyDescent="0.25">
      <c r="B73" s="53"/>
      <c r="C73" s="54"/>
      <c r="D73" s="54"/>
      <c r="E73" s="54"/>
      <c r="F73" s="54"/>
      <c r="G73" s="54"/>
      <c r="H73" s="54"/>
      <c r="I73" s="54"/>
      <c r="J73" s="55"/>
    </row>
    <row r="74" spans="2:10" ht="51.75" customHeight="1" x14ac:dyDescent="0.25">
      <c r="B74" s="118" t="s">
        <v>297</v>
      </c>
      <c r="C74" s="119"/>
      <c r="D74" s="119"/>
      <c r="E74" s="119"/>
      <c r="F74" s="119"/>
      <c r="G74" s="119"/>
      <c r="H74" s="119"/>
      <c r="I74" s="119"/>
      <c r="J74" s="120"/>
    </row>
    <row r="75" spans="2:10" x14ac:dyDescent="0.25">
      <c r="B75" s="53"/>
      <c r="C75" s="54"/>
      <c r="D75" s="54"/>
      <c r="E75" s="54"/>
      <c r="F75" s="54"/>
      <c r="G75" s="54"/>
      <c r="H75" s="54"/>
      <c r="I75" s="54"/>
      <c r="J75" s="55"/>
    </row>
    <row r="76" spans="2:10" x14ac:dyDescent="0.25">
      <c r="B76" s="53"/>
      <c r="C76" s="54"/>
      <c r="D76" s="54"/>
      <c r="E76" s="54"/>
      <c r="F76" s="54"/>
      <c r="G76" s="54"/>
      <c r="H76" s="54"/>
      <c r="I76" s="54"/>
      <c r="J76" s="55"/>
    </row>
    <row r="77" spans="2:10" x14ac:dyDescent="0.25">
      <c r="B77" s="53"/>
      <c r="C77" s="54"/>
      <c r="D77" s="54"/>
      <c r="E77" s="54"/>
      <c r="F77" s="54"/>
      <c r="G77" s="54"/>
      <c r="H77" s="54"/>
      <c r="I77" s="54"/>
      <c r="J77" s="55"/>
    </row>
    <row r="78" spans="2:10" x14ac:dyDescent="0.25">
      <c r="B78" s="53"/>
      <c r="C78" s="54"/>
      <c r="D78" s="54"/>
      <c r="E78" s="54"/>
      <c r="F78" s="54"/>
      <c r="G78" s="54"/>
      <c r="H78" s="54"/>
      <c r="I78" s="54"/>
      <c r="J78" s="55"/>
    </row>
    <row r="79" spans="2:10" x14ac:dyDescent="0.25">
      <c r="B79" s="53"/>
      <c r="C79" s="54"/>
      <c r="D79" s="54"/>
      <c r="E79" s="54"/>
      <c r="F79" s="54"/>
      <c r="G79" s="54"/>
      <c r="H79" s="54"/>
      <c r="I79" s="54"/>
      <c r="J79" s="55"/>
    </row>
    <row r="80" spans="2:10" x14ac:dyDescent="0.25">
      <c r="B80" s="53"/>
      <c r="C80" s="54"/>
      <c r="D80" s="54"/>
      <c r="E80" s="54"/>
      <c r="F80" s="54"/>
      <c r="G80" s="54"/>
      <c r="H80" s="54"/>
      <c r="I80" s="54"/>
      <c r="J80" s="55"/>
    </row>
    <row r="81" spans="2:10" x14ac:dyDescent="0.25">
      <c r="B81" s="53"/>
      <c r="C81" s="54"/>
      <c r="D81" s="54"/>
      <c r="E81" s="54"/>
      <c r="F81" s="54"/>
      <c r="G81" s="54"/>
      <c r="H81" s="54"/>
      <c r="I81" s="54"/>
      <c r="J81" s="55"/>
    </row>
    <row r="82" spans="2:10" x14ac:dyDescent="0.25">
      <c r="B82" s="53"/>
      <c r="C82" s="54"/>
      <c r="D82" s="54"/>
      <c r="E82" s="54"/>
      <c r="F82" s="54"/>
      <c r="G82" s="54"/>
      <c r="H82" s="54"/>
      <c r="I82" s="54"/>
      <c r="J82" s="55"/>
    </row>
    <row r="83" spans="2:10" x14ac:dyDescent="0.25">
      <c r="B83" s="53"/>
      <c r="C83" s="54"/>
      <c r="D83" s="54"/>
      <c r="E83" s="54"/>
      <c r="F83" s="54"/>
      <c r="G83" s="54"/>
      <c r="H83" s="54"/>
      <c r="I83" s="54"/>
      <c r="J83" s="55"/>
    </row>
    <row r="84" spans="2:10" x14ac:dyDescent="0.25">
      <c r="B84" s="53"/>
      <c r="C84" s="54"/>
      <c r="D84" s="54"/>
      <c r="E84" s="54"/>
      <c r="F84" s="54"/>
      <c r="G84" s="54"/>
      <c r="H84" s="54"/>
      <c r="I84" s="54"/>
      <c r="J84" s="55"/>
    </row>
    <row r="85" spans="2:10" x14ac:dyDescent="0.25">
      <c r="B85" s="53"/>
      <c r="C85" s="54"/>
      <c r="D85" s="54"/>
      <c r="E85" s="54"/>
      <c r="F85" s="54"/>
      <c r="G85" s="54"/>
      <c r="H85" s="54"/>
      <c r="I85" s="54"/>
      <c r="J85" s="55"/>
    </row>
    <row r="86" spans="2:10" x14ac:dyDescent="0.25">
      <c r="B86" s="53"/>
      <c r="C86" s="54"/>
      <c r="D86" s="54"/>
      <c r="E86" s="54"/>
      <c r="F86" s="54"/>
      <c r="G86" s="54"/>
      <c r="H86" s="54"/>
      <c r="I86" s="54"/>
      <c r="J86" s="55"/>
    </row>
    <row r="87" spans="2:10" x14ac:dyDescent="0.25">
      <c r="B87" s="53"/>
      <c r="C87" s="54"/>
      <c r="D87" s="54"/>
      <c r="E87" s="54"/>
      <c r="F87" s="54"/>
      <c r="G87" s="54"/>
      <c r="H87" s="54"/>
      <c r="I87" s="54"/>
      <c r="J87" s="55"/>
    </row>
    <row r="88" spans="2:10" x14ac:dyDescent="0.25">
      <c r="B88" s="53"/>
      <c r="C88" s="54"/>
      <c r="D88" s="54"/>
      <c r="E88" s="54"/>
      <c r="F88" s="54"/>
      <c r="G88" s="54"/>
      <c r="H88" s="54"/>
      <c r="I88" s="54"/>
      <c r="J88" s="55"/>
    </row>
    <row r="89" spans="2:10" x14ac:dyDescent="0.25">
      <c r="B89" s="53"/>
      <c r="C89" s="54"/>
      <c r="D89" s="54"/>
      <c r="E89" s="54"/>
      <c r="F89" s="54"/>
      <c r="G89" s="54"/>
      <c r="H89" s="54"/>
      <c r="I89" s="54"/>
      <c r="J89" s="55"/>
    </row>
    <row r="90" spans="2:10" x14ac:dyDescent="0.25">
      <c r="B90" s="53"/>
      <c r="C90" s="54"/>
      <c r="D90" s="54"/>
      <c r="E90" s="54"/>
      <c r="F90" s="54"/>
      <c r="G90" s="54"/>
      <c r="H90" s="54"/>
      <c r="I90" s="54"/>
      <c r="J90" s="55"/>
    </row>
    <row r="91" spans="2:10" x14ac:dyDescent="0.25">
      <c r="B91" s="53"/>
      <c r="C91" s="54"/>
      <c r="D91" s="54"/>
      <c r="E91" s="54"/>
      <c r="F91" s="54"/>
      <c r="G91" s="54"/>
      <c r="H91" s="54"/>
      <c r="I91" s="54"/>
      <c r="J91" s="55"/>
    </row>
    <row r="92" spans="2:10" x14ac:dyDescent="0.25">
      <c r="B92" s="53"/>
      <c r="C92" s="54"/>
      <c r="D92" s="54"/>
      <c r="E92" s="54"/>
      <c r="F92" s="54"/>
      <c r="G92" s="54"/>
      <c r="H92" s="54"/>
      <c r="I92" s="54"/>
      <c r="J92" s="55"/>
    </row>
    <row r="93" spans="2:10" x14ac:dyDescent="0.25">
      <c r="B93" s="50"/>
      <c r="C93" s="51"/>
      <c r="D93" s="51"/>
      <c r="E93" s="51"/>
      <c r="F93" s="51"/>
      <c r="G93" s="51"/>
      <c r="H93" s="51"/>
      <c r="I93" s="51"/>
      <c r="J93" s="52"/>
    </row>
    <row r="94" spans="2:10" ht="15.75" thickBot="1" x14ac:dyDescent="0.3">
      <c r="B94" s="20"/>
      <c r="C94" s="21"/>
      <c r="D94" s="21"/>
      <c r="E94" s="21"/>
      <c r="F94" s="21"/>
      <c r="G94" s="21"/>
      <c r="H94" s="21"/>
      <c r="I94" s="21"/>
      <c r="J94" s="22"/>
    </row>
  </sheetData>
  <sheetProtection algorithmName="SHA-512" hashValue="x5NybzmvHw/n/5dV+PtCv2tsYqd/oThOo70xPn++k/dApsJQ0uKJZ7WGK2VpuxLdjHFbLoV1QK4v+iBBNZKV0Q==" saltValue="yeuObGgJ7HvirlA3hQxfCA==" spinCount="100000" sheet="1" objects="1" scenarios="1" selectLockedCells="1"/>
  <mergeCells count="11">
    <mergeCell ref="B74:J74"/>
    <mergeCell ref="B51:J52"/>
    <mergeCell ref="B11:J12"/>
    <mergeCell ref="B17:J19"/>
    <mergeCell ref="B28:J28"/>
    <mergeCell ref="B69:J70"/>
    <mergeCell ref="B2:J2"/>
    <mergeCell ref="B3:I3"/>
    <mergeCell ref="B4:I4"/>
    <mergeCell ref="B5:J7"/>
    <mergeCell ref="B48:J4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Q24"/>
  <sheetViews>
    <sheetView tabSelected="1" workbookViewId="0">
      <selection activeCell="E9" sqref="E9:G9"/>
    </sheetView>
  </sheetViews>
  <sheetFormatPr baseColWidth="10" defaultRowHeight="15" x14ac:dyDescent="0.25"/>
  <cols>
    <col min="1" max="1" width="5" customWidth="1"/>
    <col min="2" max="2" width="26" customWidth="1"/>
    <col min="3" max="3" width="20.28515625" customWidth="1"/>
    <col min="4" max="4" width="17.85546875" customWidth="1"/>
    <col min="5" max="5" width="43.7109375" customWidth="1"/>
    <col min="6" max="6" width="16.42578125" customWidth="1"/>
    <col min="7" max="7" width="9" customWidth="1"/>
    <col min="8" max="8" width="4" customWidth="1"/>
    <col min="13" max="13" width="17.42578125" customWidth="1"/>
    <col min="14" max="14" width="9.140625" customWidth="1"/>
    <col min="15" max="15" width="7.85546875" customWidth="1"/>
    <col min="16" max="16" width="22.140625" customWidth="1"/>
    <col min="17" max="17" width="25.5703125" customWidth="1"/>
  </cols>
  <sheetData>
    <row r="2" spans="2:17" x14ac:dyDescent="0.25">
      <c r="I2" s="81"/>
      <c r="J2" s="81"/>
      <c r="K2" s="81"/>
      <c r="L2" s="81"/>
      <c r="M2" s="81"/>
      <c r="N2" s="81"/>
      <c r="O2" s="81"/>
      <c r="P2" s="81"/>
      <c r="Q2" s="81"/>
    </row>
    <row r="3" spans="2:17" x14ac:dyDescent="0.25">
      <c r="I3" s="81"/>
      <c r="J3" s="81"/>
      <c r="K3" s="81"/>
      <c r="L3" s="81"/>
      <c r="M3" s="81"/>
      <c r="N3" s="81"/>
      <c r="O3" s="81"/>
      <c r="P3" s="81"/>
      <c r="Q3" s="81"/>
    </row>
    <row r="4" spans="2:17" ht="15.75" thickBot="1" x14ac:dyDescent="0.3"/>
    <row r="5" spans="2:17" ht="30" customHeight="1" x14ac:dyDescent="0.25">
      <c r="B5" s="145" t="s">
        <v>54</v>
      </c>
      <c r="C5" s="146"/>
      <c r="D5" s="146"/>
      <c r="E5" s="146"/>
      <c r="F5" s="146"/>
      <c r="G5" s="147"/>
      <c r="I5" s="131" t="s">
        <v>298</v>
      </c>
      <c r="J5" s="132"/>
      <c r="K5" s="132"/>
      <c r="L5" s="132"/>
      <c r="M5" s="132"/>
      <c r="N5" s="132"/>
      <c r="O5" s="132"/>
      <c r="P5" s="132"/>
      <c r="Q5" s="133"/>
    </row>
    <row r="6" spans="2:17" ht="33.75" customHeight="1" thickBot="1" x14ac:dyDescent="0.3">
      <c r="B6" s="148"/>
      <c r="C6" s="149"/>
      <c r="D6" s="149"/>
      <c r="E6" s="149"/>
      <c r="F6" s="149"/>
      <c r="G6" s="150"/>
      <c r="I6" s="134"/>
      <c r="J6" s="135"/>
      <c r="K6" s="135"/>
      <c r="L6" s="135"/>
      <c r="M6" s="135"/>
      <c r="N6" s="135"/>
      <c r="O6" s="135"/>
      <c r="P6" s="135"/>
      <c r="Q6" s="136"/>
    </row>
    <row r="7" spans="2:17" ht="12" customHeight="1" thickBot="1" x14ac:dyDescent="0.3">
      <c r="B7" s="155"/>
      <c r="C7" s="156"/>
      <c r="D7" s="156"/>
      <c r="E7" s="156"/>
      <c r="F7" s="156"/>
      <c r="G7" s="157"/>
    </row>
    <row r="8" spans="2:17" ht="27.75" customHeight="1" thickBot="1" x14ac:dyDescent="0.3">
      <c r="B8" s="158"/>
      <c r="C8" s="159"/>
      <c r="D8" s="159"/>
      <c r="E8" s="159"/>
      <c r="F8" s="159"/>
      <c r="G8" s="160"/>
      <c r="I8" s="183"/>
      <c r="J8" s="184"/>
      <c r="K8" s="184"/>
      <c r="L8" s="184"/>
      <c r="M8" s="185"/>
      <c r="N8" s="175" t="s">
        <v>3</v>
      </c>
      <c r="O8" s="175"/>
      <c r="P8" s="60" t="s">
        <v>87</v>
      </c>
      <c r="Q8" s="61" t="s">
        <v>88</v>
      </c>
    </row>
    <row r="9" spans="2:17" ht="30" customHeight="1" x14ac:dyDescent="0.25">
      <c r="B9" s="151" t="s">
        <v>10</v>
      </c>
      <c r="C9" s="152"/>
      <c r="D9" s="152"/>
      <c r="E9" s="142"/>
      <c r="F9" s="143"/>
      <c r="G9" s="144"/>
      <c r="I9" s="176" t="s">
        <v>84</v>
      </c>
      <c r="J9" s="177"/>
      <c r="K9" s="177"/>
      <c r="L9" s="177"/>
      <c r="M9" s="177"/>
      <c r="N9" s="178"/>
      <c r="O9" s="178"/>
      <c r="P9" s="179" t="str">
        <f>IF(AND(N9&lt;=3000,N9&lt;=Q9),"CUMPLE","NO CUMPLE")</f>
        <v>CUMPLE</v>
      </c>
      <c r="Q9" s="180">
        <f>4%*C19</f>
        <v>0</v>
      </c>
    </row>
    <row r="10" spans="2:17" ht="27.75" customHeight="1" thickBot="1" x14ac:dyDescent="0.3">
      <c r="B10" s="153" t="s">
        <v>9</v>
      </c>
      <c r="C10" s="154"/>
      <c r="D10" s="154"/>
      <c r="E10" s="139"/>
      <c r="F10" s="140"/>
      <c r="G10" s="141"/>
      <c r="I10" s="176"/>
      <c r="J10" s="177"/>
      <c r="K10" s="177"/>
      <c r="L10" s="177"/>
      <c r="M10" s="177"/>
      <c r="N10" s="174"/>
      <c r="O10" s="174"/>
      <c r="P10" s="179"/>
      <c r="Q10" s="181"/>
    </row>
    <row r="11" spans="2:17" ht="15" customHeight="1" x14ac:dyDescent="0.25">
      <c r="B11" s="155"/>
      <c r="C11" s="156"/>
      <c r="D11" s="156"/>
      <c r="E11" s="156"/>
      <c r="F11" s="156"/>
      <c r="G11" s="157"/>
      <c r="I11" s="165" t="s">
        <v>85</v>
      </c>
      <c r="J11" s="166"/>
      <c r="K11" s="166"/>
      <c r="L11" s="166"/>
      <c r="M11" s="167"/>
      <c r="N11" s="174"/>
      <c r="O11" s="174"/>
      <c r="P11" s="179"/>
      <c r="Q11" s="182"/>
    </row>
    <row r="12" spans="2:17" x14ac:dyDescent="0.25">
      <c r="B12" s="161"/>
      <c r="C12" s="162"/>
      <c r="D12" s="162"/>
      <c r="E12" s="162"/>
      <c r="F12" s="162"/>
      <c r="G12" s="163"/>
      <c r="I12" s="168"/>
      <c r="J12" s="169"/>
      <c r="K12" s="169"/>
      <c r="L12" s="169"/>
      <c r="M12" s="170"/>
      <c r="N12" s="174"/>
      <c r="O12" s="174"/>
      <c r="P12" s="179"/>
      <c r="Q12" s="182"/>
    </row>
    <row r="13" spans="2:17" ht="24" customHeight="1" x14ac:dyDescent="0.25">
      <c r="B13" s="19"/>
      <c r="C13" s="14" t="s">
        <v>3</v>
      </c>
      <c r="D13" s="7" t="s">
        <v>42</v>
      </c>
      <c r="E13" s="14" t="s">
        <v>43</v>
      </c>
      <c r="F13" s="137" t="s">
        <v>44</v>
      </c>
      <c r="G13" s="138"/>
      <c r="I13" s="171"/>
      <c r="J13" s="172"/>
      <c r="K13" s="172"/>
      <c r="L13" s="172"/>
      <c r="M13" s="173"/>
      <c r="N13" s="174"/>
      <c r="O13" s="174"/>
      <c r="P13" s="179"/>
      <c r="Q13" s="182"/>
    </row>
    <row r="14" spans="2:17" ht="48" customHeight="1" x14ac:dyDescent="0.3">
      <c r="B14" s="84" t="s">
        <v>289</v>
      </c>
      <c r="C14" s="82">
        <f>'ALOJAMIENTO 1'!D27+'ALOJAMIENTO 2'!D27+'ALOJAMIENTO 3'!D27+'ALOJAMIENTO 4'!D27+'ALOJAMIENTO 5'!D27</f>
        <v>0</v>
      </c>
      <c r="D14" s="16" t="e">
        <f>(C14*100)/$C$19</f>
        <v>#DIV/0!</v>
      </c>
      <c r="E14" s="8" t="e">
        <f>IF(AND(D14&gt;=7.5),"CUMPLE","NO CUMPLE")</f>
        <v>#DIV/0!</v>
      </c>
      <c r="F14" s="129">
        <v>7.4999999999999997E-2</v>
      </c>
      <c r="G14" s="130"/>
      <c r="I14" s="176" t="s">
        <v>86</v>
      </c>
      <c r="J14" s="177"/>
      <c r="K14" s="177"/>
      <c r="L14" s="177"/>
      <c r="M14" s="177"/>
      <c r="N14" s="174"/>
      <c r="O14" s="174"/>
      <c r="P14" s="59"/>
      <c r="Q14" s="62"/>
    </row>
    <row r="15" spans="2:17" ht="42.75" customHeight="1" thickBot="1" x14ac:dyDescent="0.35">
      <c r="B15" s="84" t="s">
        <v>290</v>
      </c>
      <c r="C15" s="82">
        <f>'ALOJAMIENTO 1'!D44+'ALOJAMIENTO 2'!D44+'ALOJAMIENTO 3'!D44+'ALOJAMIENTO 4'!D44+'ALOJAMIENTO 5'!D44</f>
        <v>0</v>
      </c>
      <c r="D15" s="16" t="e">
        <f>(C15*100)/$C$19</f>
        <v>#DIV/0!</v>
      </c>
      <c r="E15" s="8" t="e">
        <f>IF(AND(D15&gt;=7.5),"CUMPLE","NO CUMPLE")</f>
        <v>#DIV/0!</v>
      </c>
      <c r="F15" s="129">
        <v>7.4999999999999997E-2</v>
      </c>
      <c r="G15" s="130"/>
      <c r="I15" s="186" t="s">
        <v>82</v>
      </c>
      <c r="J15" s="187"/>
      <c r="K15" s="187"/>
      <c r="L15" s="187"/>
      <c r="M15" s="188"/>
      <c r="N15" s="189">
        <f>SUM(N9:O14)</f>
        <v>0</v>
      </c>
      <c r="O15" s="189"/>
      <c r="P15" s="63" t="str">
        <f>IF(AND(N15&lt;=7000,N15&lt;=Q15),"CUMPLE","NO CUMPLE")</f>
        <v>CUMPLE</v>
      </c>
      <c r="Q15" s="64">
        <f>C19*7%</f>
        <v>0</v>
      </c>
    </row>
    <row r="16" spans="2:17" ht="42.75" customHeight="1" x14ac:dyDescent="0.3">
      <c r="B16" s="84" t="s">
        <v>291</v>
      </c>
      <c r="C16" s="82">
        <f>'ALOJAMIENTO 1'!I27+'ALOJAMIENTO 2'!I27+'ALOJAMIENTO 3'!I27+'ALOJAMIENTO 4'!I27+'ALOJAMIENTO 5'!I27</f>
        <v>0</v>
      </c>
      <c r="D16" s="16" t="e">
        <f>(C16*100)/$C$19</f>
        <v>#DIV/0!</v>
      </c>
      <c r="E16" s="8" t="e">
        <f>IF(AND(D16&gt;=20),"CUMPLE","NO CUMPLE")</f>
        <v>#DIV/0!</v>
      </c>
      <c r="F16" s="127">
        <v>0.2</v>
      </c>
      <c r="G16" s="128"/>
    </row>
    <row r="17" spans="2:17" ht="42.75" customHeight="1" x14ac:dyDescent="0.3">
      <c r="B17" s="85" t="s">
        <v>1</v>
      </c>
      <c r="C17" s="82">
        <f>'ALOJAMIENTO 1'!I44+'ALOJAMIENTO 2'!I44+'ALOJAMIENTO 3'!I44+'ALOJAMIENTO 4'!I44+'ALOJAMIENTO 5'!I44</f>
        <v>0</v>
      </c>
      <c r="D17" s="16" t="e">
        <f>(C17*100)/$C$19</f>
        <v>#DIV/0!</v>
      </c>
      <c r="E17" s="8" t="e">
        <f>IF(AND(D17&gt;=10),"CUMPLE","NO CUMPLE")</f>
        <v>#DIV/0!</v>
      </c>
      <c r="F17" s="127">
        <v>0.1</v>
      </c>
      <c r="G17" s="128"/>
      <c r="I17" s="164" t="s">
        <v>83</v>
      </c>
      <c r="J17" s="164"/>
      <c r="K17" s="164"/>
      <c r="L17" s="164"/>
      <c r="M17" s="164"/>
      <c r="N17" s="164"/>
      <c r="O17" s="164"/>
      <c r="P17" s="164"/>
      <c r="Q17" s="164"/>
    </row>
    <row r="18" spans="2:17" ht="42.75" customHeight="1" x14ac:dyDescent="0.3">
      <c r="B18" s="85" t="s">
        <v>2</v>
      </c>
      <c r="C18" s="82">
        <f>'ALOJAMIENTO 1'!M27+'ALOJAMIENTO 2'!M27+'ALOJAMIENTO 3'!M27+'ALOJAMIENTO 4'!M27+'ALOJAMIENTO 5'!M27</f>
        <v>0</v>
      </c>
      <c r="D18" s="16" t="e">
        <f>(C18*100)/$C$19</f>
        <v>#DIV/0!</v>
      </c>
      <c r="E18" s="8" t="e">
        <f>IF(AND(D18&gt;=10),"CUMPLE","NO CUMPLE")</f>
        <v>#DIV/0!</v>
      </c>
      <c r="F18" s="127">
        <v>0.1</v>
      </c>
      <c r="G18" s="128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2:17" ht="33.75" customHeight="1" thickBot="1" x14ac:dyDescent="0.35">
      <c r="B19" s="86" t="s">
        <v>4</v>
      </c>
      <c r="C19" s="83">
        <f>SUM(C14:C18)</f>
        <v>0</v>
      </c>
      <c r="D19" s="74" t="e">
        <f>SUM(D14:D18)</f>
        <v>#DIV/0!</v>
      </c>
      <c r="E19" s="75"/>
      <c r="F19" s="193"/>
      <c r="G19" s="194"/>
    </row>
    <row r="20" spans="2:17" ht="13.5" customHeight="1" thickBot="1" x14ac:dyDescent="0.35">
      <c r="B20" s="76"/>
      <c r="C20" s="77"/>
      <c r="D20" s="78"/>
      <c r="E20" s="79"/>
      <c r="F20" s="78"/>
      <c r="G20" s="78"/>
    </row>
    <row r="21" spans="2:17" ht="33" customHeight="1" x14ac:dyDescent="0.3">
      <c r="B21" s="198"/>
      <c r="C21" s="199"/>
      <c r="D21" s="195" t="s">
        <v>294</v>
      </c>
      <c r="E21" s="196"/>
      <c r="F21" s="196"/>
      <c r="G21" s="197"/>
    </row>
    <row r="22" spans="2:17" ht="49.5" customHeight="1" thickBot="1" x14ac:dyDescent="0.3">
      <c r="B22" s="80" t="s">
        <v>292</v>
      </c>
      <c r="C22" s="87">
        <v>0</v>
      </c>
      <c r="D22" s="200">
        <f>300000-C22</f>
        <v>300000</v>
      </c>
      <c r="E22" s="201"/>
      <c r="F22" s="201"/>
      <c r="G22" s="202"/>
    </row>
    <row r="23" spans="2:17" ht="15.75" thickBot="1" x14ac:dyDescent="0.3"/>
    <row r="24" spans="2:17" ht="42" customHeight="1" thickBot="1" x14ac:dyDescent="0.3">
      <c r="B24" s="190" t="s">
        <v>293</v>
      </c>
      <c r="C24" s="191"/>
      <c r="D24" s="191"/>
      <c r="E24" s="191"/>
      <c r="F24" s="191"/>
      <c r="G24" s="192"/>
    </row>
  </sheetData>
  <sheetProtection algorithmName="SHA-512" hashValue="2PjDrQczRz2+ElgQNMXxjAqXT1IfgRvMV1aF/e8LRoSaqQ15fmxSEZdHROsXUjSPho6/12hcbX77GktJQHd6vg==" saltValue="P8uTXqnQtRoHlhjiZVFtQA==" spinCount="100000" sheet="1" objects="1" scenarios="1" selectLockedCells="1"/>
  <mergeCells count="34">
    <mergeCell ref="B24:G24"/>
    <mergeCell ref="F19:G19"/>
    <mergeCell ref="D21:G21"/>
    <mergeCell ref="B21:C21"/>
    <mergeCell ref="D22:G22"/>
    <mergeCell ref="I17:Q18"/>
    <mergeCell ref="I11:M13"/>
    <mergeCell ref="N11:O13"/>
    <mergeCell ref="N8:O8"/>
    <mergeCell ref="I9:M10"/>
    <mergeCell ref="N9:O10"/>
    <mergeCell ref="P9:P10"/>
    <mergeCell ref="P11:P13"/>
    <mergeCell ref="Q9:Q10"/>
    <mergeCell ref="Q11:Q13"/>
    <mergeCell ref="I8:M8"/>
    <mergeCell ref="I15:M15"/>
    <mergeCell ref="I14:M14"/>
    <mergeCell ref="N14:O14"/>
    <mergeCell ref="N15:O15"/>
    <mergeCell ref="I5:Q6"/>
    <mergeCell ref="F13:G13"/>
    <mergeCell ref="E10:G10"/>
    <mergeCell ref="E9:G9"/>
    <mergeCell ref="B5:G6"/>
    <mergeCell ref="B9:D9"/>
    <mergeCell ref="B10:D10"/>
    <mergeCell ref="B7:G8"/>
    <mergeCell ref="B11:G12"/>
    <mergeCell ref="F18:G18"/>
    <mergeCell ref="F17:G17"/>
    <mergeCell ref="F16:G16"/>
    <mergeCell ref="F15:G15"/>
    <mergeCell ref="F14:G14"/>
  </mergeCells>
  <conditionalFormatting sqref="E14:E18">
    <cfRule type="cellIs" dxfId="27" priority="3" operator="equal">
      <formula>"NO CUMPLE"</formula>
    </cfRule>
    <cfRule type="cellIs" dxfId="26" priority="5" operator="equal">
      <formula>$D$14=7.5</formula>
    </cfRule>
  </conditionalFormatting>
  <conditionalFormatting sqref="E14:E18">
    <cfRule type="cellIs" dxfId="25" priority="4" operator="equal">
      <formula>"CUMPLE"</formula>
    </cfRule>
  </conditionalFormatting>
  <conditionalFormatting sqref="C19:C20 C22">
    <cfRule type="cellIs" dxfId="24" priority="2" operator="greaterThan">
      <formula>300000</formula>
    </cfRule>
  </conditionalFormatting>
  <conditionalFormatting sqref="E19:E20 D22">
    <cfRule type="cellIs" dxfId="23" priority="1" operator="greaterThan">
      <formula>"300.000,00 $B$13:$G$19€"</formula>
    </cfRule>
  </conditionalFormatting>
  <pageMargins left="0.7" right="0.7" top="0.75" bottom="0.75" header="0.3" footer="0.3"/>
  <pageSetup paperSize="9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M44"/>
  <sheetViews>
    <sheetView topLeftCell="A7" zoomScale="70" zoomScaleNormal="70" workbookViewId="0">
      <selection activeCell="I6" sqref="I6"/>
    </sheetView>
  </sheetViews>
  <sheetFormatPr baseColWidth="10" defaultRowHeight="15" x14ac:dyDescent="0.25"/>
  <cols>
    <col min="1" max="1" width="2.140625" customWidth="1"/>
    <col min="2" max="2" width="34.42578125" customWidth="1"/>
    <col min="3" max="3" width="53.28515625" customWidth="1"/>
    <col min="4" max="4" width="24" customWidth="1"/>
    <col min="5" max="5" width="2" customWidth="1"/>
    <col min="6" max="6" width="31.7109375" customWidth="1"/>
    <col min="7" max="7" width="26" customWidth="1"/>
    <col min="8" max="8" width="31.7109375" customWidth="1"/>
    <col min="9" max="9" width="24" customWidth="1"/>
    <col min="10" max="10" width="3.28515625" customWidth="1"/>
    <col min="11" max="11" width="35.5703125" customWidth="1"/>
    <col min="12" max="12" width="53.28515625" customWidth="1"/>
    <col min="13" max="13" width="24" customWidth="1"/>
    <col min="14" max="14" width="14" customWidth="1"/>
    <col min="15" max="15" width="33.140625" customWidth="1"/>
  </cols>
  <sheetData>
    <row r="1" spans="2:13" ht="15.75" thickBot="1" x14ac:dyDescent="0.3"/>
    <row r="2" spans="2:13" ht="27" customHeight="1" x14ac:dyDescent="0.25">
      <c r="F2" s="145" t="s">
        <v>54</v>
      </c>
      <c r="G2" s="146"/>
      <c r="H2" s="146"/>
      <c r="I2" s="146"/>
      <c r="J2" s="146"/>
      <c r="K2" s="147"/>
    </row>
    <row r="3" spans="2:13" ht="15.75" customHeight="1" thickBot="1" x14ac:dyDescent="0.3">
      <c r="F3" s="148"/>
      <c r="G3" s="149"/>
      <c r="H3" s="149"/>
      <c r="I3" s="149"/>
      <c r="J3" s="149"/>
      <c r="K3" s="150"/>
    </row>
    <row r="5" spans="2:13" ht="18.75" customHeight="1" thickBot="1" x14ac:dyDescent="0.3">
      <c r="B5" s="224"/>
      <c r="C5" s="224"/>
      <c r="D5" s="224"/>
      <c r="I5" s="28"/>
    </row>
    <row r="6" spans="2:13" ht="150" customHeight="1" thickBot="1" x14ac:dyDescent="0.3">
      <c r="B6" s="225"/>
      <c r="C6" s="225"/>
      <c r="D6" s="225"/>
      <c r="F6" s="215" t="s">
        <v>62</v>
      </c>
      <c r="G6" s="216"/>
      <c r="H6" s="217"/>
      <c r="I6" s="93"/>
      <c r="K6" s="73" t="str">
        <f>IF(I6="CON POSTERIORIDAD 31/12/2018", "ATENCIÓN: 
EN ESTE CASO, NO PODRÁN ELEGIR LAS ACT. Nº 14, 17, 24, 41, 42, 43, 44, 45, 46, 47, 52, 55, 94, 96 y CONSULTAR LAS Nº 5, 13, 16, 22, 56, 103",".")</f>
        <v>.</v>
      </c>
    </row>
    <row r="7" spans="2:13" ht="44.25" customHeight="1" thickBot="1" x14ac:dyDescent="0.3">
      <c r="B7" s="95" t="s">
        <v>8</v>
      </c>
      <c r="C7" s="211"/>
      <c r="D7" s="212"/>
    </row>
    <row r="8" spans="2:13" ht="51.75" customHeight="1" x14ac:dyDescent="0.25">
      <c r="B8" s="27" t="s">
        <v>38</v>
      </c>
      <c r="C8" s="94"/>
      <c r="D8" s="33" t="s">
        <v>73</v>
      </c>
      <c r="F8" s="25" t="s">
        <v>65</v>
      </c>
      <c r="G8" s="25" t="s">
        <v>66</v>
      </c>
      <c r="H8" s="25" t="s">
        <v>72</v>
      </c>
      <c r="I8" s="43" t="s">
        <v>60</v>
      </c>
      <c r="K8" s="23" t="s">
        <v>45</v>
      </c>
    </row>
    <row r="9" spans="2:13" ht="30" customHeight="1" thickBot="1" x14ac:dyDescent="0.4">
      <c r="B9" s="209" t="s">
        <v>39</v>
      </c>
      <c r="C9" s="30" t="s">
        <v>40</v>
      </c>
      <c r="D9" s="88"/>
      <c r="F9" s="89"/>
      <c r="G9" s="35" t="b">
        <f>IF(D9="SI",IF(F9&lt;30,'DATOS EJES'!L3,IF(F9&lt;=80,'DATOS EJES'!L4,'DATOS EJES'!L5)))</f>
        <v>0</v>
      </c>
      <c r="H9" s="35" t="b">
        <f>IF(D9="SI",IF(F9&lt;30,'DATOS EJES'!M3,IF(F9&lt;=80,'DATOS EJES'!M4,'DATOS EJES'!M5)))</f>
        <v>0</v>
      </c>
      <c r="I9" s="37" t="str">
        <f>IF(AND(K9&gt;=G9,K9&lt;H9),"CUMPLE","NO CUMPLE")</f>
        <v>NO CUMPLE</v>
      </c>
      <c r="K9" s="24">
        <f>SUM(D27+D44+I27+I44+M27)</f>
        <v>0</v>
      </c>
    </row>
    <row r="10" spans="2:13" ht="30" customHeight="1" x14ac:dyDescent="0.35">
      <c r="B10" s="210"/>
      <c r="C10" s="31" t="s">
        <v>41</v>
      </c>
      <c r="D10" s="88"/>
      <c r="F10" s="89"/>
      <c r="G10" s="36" t="b">
        <f>IF(D10="SI",IF(F10&lt;100,'DATOS EJES'!O3,IF(F10&lt;=399,'DATOS EJES'!O4,IF(F10&lt;=1000,'DATOS EJES'!O5,'DATOS EJES'!O6))))</f>
        <v>0</v>
      </c>
      <c r="H10" s="36" t="b">
        <f>IF(D10="SI",IF(F10&lt;100,'DATOS EJES'!P3,IF(F10&lt;=399,'DATOS EJES'!P4,IF(F10&lt;=1000,'DATOS EJES'!P5,'DATOS EJES'!P6))))</f>
        <v>0</v>
      </c>
      <c r="I10" s="37" t="str">
        <f>IF(AND(K9&gt;=G10,K10&lt;H10),"CUMPLE","NO CUMPLE")</f>
        <v>NO CUMPLE</v>
      </c>
    </row>
    <row r="12" spans="2:13" ht="15.75" x14ac:dyDescent="0.25">
      <c r="B12" s="9" t="s">
        <v>6</v>
      </c>
      <c r="C12" s="9" t="s">
        <v>7</v>
      </c>
      <c r="D12" s="9" t="s">
        <v>3</v>
      </c>
      <c r="E12" s="1"/>
      <c r="F12" s="10" t="s">
        <v>6</v>
      </c>
      <c r="G12" s="220" t="s">
        <v>7</v>
      </c>
      <c r="H12" s="221"/>
      <c r="I12" s="10" t="s">
        <v>3</v>
      </c>
      <c r="K12" s="11" t="s">
        <v>6</v>
      </c>
      <c r="L12" s="11" t="s">
        <v>7</v>
      </c>
      <c r="M12" s="11" t="s">
        <v>3</v>
      </c>
    </row>
    <row r="13" spans="2:13" ht="45" customHeight="1" x14ac:dyDescent="0.3">
      <c r="B13" s="205" t="s">
        <v>55</v>
      </c>
      <c r="C13" s="90"/>
      <c r="D13" s="91"/>
      <c r="F13" s="213" t="s">
        <v>56</v>
      </c>
      <c r="G13" s="218"/>
      <c r="H13" s="219"/>
      <c r="I13" s="91"/>
      <c r="K13" s="207" t="s">
        <v>59</v>
      </c>
      <c r="L13" s="90"/>
      <c r="M13" s="91"/>
    </row>
    <row r="14" spans="2:13" ht="45" customHeight="1" x14ac:dyDescent="0.3">
      <c r="B14" s="206"/>
      <c r="C14" s="90"/>
      <c r="D14" s="91"/>
      <c r="F14" s="214"/>
      <c r="G14" s="218"/>
      <c r="H14" s="219"/>
      <c r="I14" s="91"/>
      <c r="K14" s="208"/>
      <c r="L14" s="90"/>
      <c r="M14" s="91"/>
    </row>
    <row r="15" spans="2:13" ht="45" customHeight="1" x14ac:dyDescent="0.3">
      <c r="B15" s="206"/>
      <c r="C15" s="90"/>
      <c r="D15" s="91"/>
      <c r="F15" s="214"/>
      <c r="G15" s="218"/>
      <c r="H15" s="219"/>
      <c r="I15" s="91"/>
      <c r="K15" s="208"/>
      <c r="L15" s="90"/>
      <c r="M15" s="91"/>
    </row>
    <row r="16" spans="2:13" ht="45" customHeight="1" x14ac:dyDescent="0.3">
      <c r="B16" s="206"/>
      <c r="C16" s="90"/>
      <c r="D16" s="91"/>
      <c r="F16" s="214"/>
      <c r="G16" s="218"/>
      <c r="H16" s="219"/>
      <c r="I16" s="91"/>
      <c r="K16" s="208"/>
      <c r="L16" s="90"/>
      <c r="M16" s="91"/>
    </row>
    <row r="17" spans="2:13" ht="45" customHeight="1" x14ac:dyDescent="0.3">
      <c r="B17" s="206"/>
      <c r="C17" s="90"/>
      <c r="D17" s="91"/>
      <c r="F17" s="214"/>
      <c r="G17" s="218"/>
      <c r="H17" s="219"/>
      <c r="I17" s="91"/>
      <c r="K17" s="208"/>
      <c r="L17" s="90"/>
      <c r="M17" s="91"/>
    </row>
    <row r="18" spans="2:13" ht="45" customHeight="1" x14ac:dyDescent="0.3">
      <c r="B18" s="206"/>
      <c r="C18" s="90"/>
      <c r="D18" s="91"/>
      <c r="F18" s="214"/>
      <c r="G18" s="218"/>
      <c r="H18" s="219"/>
      <c r="I18" s="91"/>
      <c r="K18" s="208"/>
      <c r="L18" s="90"/>
      <c r="M18" s="91"/>
    </row>
    <row r="19" spans="2:13" ht="45" customHeight="1" x14ac:dyDescent="0.3">
      <c r="B19" s="206"/>
      <c r="C19" s="90"/>
      <c r="D19" s="91"/>
      <c r="F19" s="214"/>
      <c r="G19" s="218"/>
      <c r="H19" s="219"/>
      <c r="I19" s="91"/>
      <c r="K19" s="208"/>
      <c r="L19" s="90"/>
      <c r="M19" s="91"/>
    </row>
    <row r="20" spans="2:13" ht="45" customHeight="1" x14ac:dyDescent="0.3">
      <c r="B20" s="206"/>
      <c r="C20" s="90"/>
      <c r="D20" s="91"/>
      <c r="F20" s="214"/>
      <c r="G20" s="218"/>
      <c r="H20" s="219"/>
      <c r="I20" s="91"/>
      <c r="K20" s="208"/>
      <c r="L20" s="90"/>
      <c r="M20" s="91"/>
    </row>
    <row r="21" spans="2:13" ht="45" customHeight="1" x14ac:dyDescent="0.3">
      <c r="B21" s="206"/>
      <c r="C21" s="90"/>
      <c r="D21" s="91"/>
      <c r="F21" s="214"/>
      <c r="G21" s="218"/>
      <c r="H21" s="219"/>
      <c r="I21" s="91"/>
      <c r="K21" s="208"/>
      <c r="L21" s="90"/>
      <c r="M21" s="91"/>
    </row>
    <row r="22" spans="2:13" ht="45" customHeight="1" x14ac:dyDescent="0.3">
      <c r="B22" s="206"/>
      <c r="C22" s="90"/>
      <c r="D22" s="91"/>
      <c r="F22" s="214"/>
      <c r="G22" s="218"/>
      <c r="H22" s="219"/>
      <c r="I22" s="91"/>
      <c r="K22" s="208"/>
      <c r="L22" s="90"/>
      <c r="M22" s="91"/>
    </row>
    <row r="23" spans="2:13" ht="45" customHeight="1" x14ac:dyDescent="0.3">
      <c r="B23" s="206"/>
      <c r="C23" s="90"/>
      <c r="D23" s="91"/>
      <c r="F23" s="214"/>
      <c r="G23" s="218"/>
      <c r="H23" s="219"/>
      <c r="I23" s="91"/>
      <c r="K23" s="208"/>
      <c r="L23" s="90"/>
      <c r="M23" s="91"/>
    </row>
    <row r="24" spans="2:13" ht="45" customHeight="1" x14ac:dyDescent="0.3">
      <c r="B24" s="206"/>
      <c r="C24" s="90"/>
      <c r="D24" s="91"/>
      <c r="F24" s="214"/>
      <c r="G24" s="218"/>
      <c r="H24" s="219"/>
      <c r="I24" s="91"/>
      <c r="K24" s="208"/>
      <c r="L24" s="90"/>
      <c r="M24" s="91"/>
    </row>
    <row r="25" spans="2:13" ht="45" customHeight="1" x14ac:dyDescent="0.3">
      <c r="B25" s="206"/>
      <c r="C25" s="90"/>
      <c r="D25" s="91"/>
      <c r="F25" s="214"/>
      <c r="G25" s="218"/>
      <c r="H25" s="219"/>
      <c r="I25" s="91"/>
      <c r="K25" s="208"/>
      <c r="L25" s="90"/>
      <c r="M25" s="91"/>
    </row>
    <row r="26" spans="2:13" ht="45" customHeight="1" thickBot="1" x14ac:dyDescent="0.35">
      <c r="B26" s="206"/>
      <c r="C26" s="90"/>
      <c r="D26" s="92"/>
      <c r="F26" s="214"/>
      <c r="G26" s="218"/>
      <c r="H26" s="219"/>
      <c r="I26" s="92"/>
      <c r="K26" s="208"/>
      <c r="L26" s="90"/>
      <c r="M26" s="92"/>
    </row>
    <row r="27" spans="2:13" ht="22.5" customHeight="1" thickBot="1" x14ac:dyDescent="0.3">
      <c r="C27" s="2" t="s">
        <v>4</v>
      </c>
      <c r="D27" s="29">
        <f>SUM(D13:D26)</f>
        <v>0</v>
      </c>
      <c r="H27" s="2" t="s">
        <v>4</v>
      </c>
      <c r="I27" s="29">
        <f>SUM(I13:I26)</f>
        <v>0</v>
      </c>
      <c r="L27" s="2" t="s">
        <v>4</v>
      </c>
      <c r="M27" s="29">
        <f>SUM(M13:M26)</f>
        <v>0</v>
      </c>
    </row>
    <row r="28" spans="2:13" ht="15.75" x14ac:dyDescent="0.25">
      <c r="F28" s="12"/>
      <c r="G28" s="12"/>
      <c r="H28" s="12"/>
      <c r="I28" s="12"/>
    </row>
    <row r="29" spans="2:13" ht="15.75" x14ac:dyDescent="0.25">
      <c r="B29" s="9" t="s">
        <v>6</v>
      </c>
      <c r="C29" s="9" t="s">
        <v>7</v>
      </c>
      <c r="D29" s="9" t="s">
        <v>3</v>
      </c>
      <c r="F29" s="13" t="s">
        <v>6</v>
      </c>
      <c r="G29" s="222" t="s">
        <v>7</v>
      </c>
      <c r="H29" s="223"/>
      <c r="I29" s="13" t="s">
        <v>3</v>
      </c>
    </row>
    <row r="30" spans="2:13" ht="45" customHeight="1" x14ac:dyDescent="0.3">
      <c r="B30" s="205" t="s">
        <v>57</v>
      </c>
      <c r="C30" s="90"/>
      <c r="D30" s="91"/>
      <c r="F30" s="203" t="s">
        <v>58</v>
      </c>
      <c r="G30" s="218"/>
      <c r="H30" s="219"/>
      <c r="I30" s="91"/>
    </row>
    <row r="31" spans="2:13" ht="45" customHeight="1" x14ac:dyDescent="0.3">
      <c r="B31" s="206"/>
      <c r="C31" s="90"/>
      <c r="D31" s="91"/>
      <c r="F31" s="204"/>
      <c r="G31" s="218"/>
      <c r="H31" s="219"/>
      <c r="I31" s="91"/>
    </row>
    <row r="32" spans="2:13" ht="45" customHeight="1" x14ac:dyDescent="0.3">
      <c r="B32" s="206"/>
      <c r="C32" s="90"/>
      <c r="D32" s="91"/>
      <c r="F32" s="204"/>
      <c r="G32" s="218"/>
      <c r="H32" s="219"/>
      <c r="I32" s="91"/>
    </row>
    <row r="33" spans="2:9" ht="45" customHeight="1" x14ac:dyDescent="0.3">
      <c r="B33" s="206"/>
      <c r="C33" s="90"/>
      <c r="D33" s="91"/>
      <c r="F33" s="204"/>
      <c r="G33" s="218"/>
      <c r="H33" s="219"/>
      <c r="I33" s="91"/>
    </row>
    <row r="34" spans="2:9" ht="45" customHeight="1" x14ac:dyDescent="0.3">
      <c r="B34" s="206"/>
      <c r="C34" s="90"/>
      <c r="D34" s="91"/>
      <c r="F34" s="204"/>
      <c r="G34" s="218"/>
      <c r="H34" s="219"/>
      <c r="I34" s="91"/>
    </row>
    <row r="35" spans="2:9" ht="45" customHeight="1" x14ac:dyDescent="0.3">
      <c r="B35" s="206"/>
      <c r="C35" s="90"/>
      <c r="D35" s="91"/>
      <c r="F35" s="204"/>
      <c r="G35" s="218"/>
      <c r="H35" s="219"/>
      <c r="I35" s="91"/>
    </row>
    <row r="36" spans="2:9" ht="45" customHeight="1" x14ac:dyDescent="0.3">
      <c r="B36" s="206"/>
      <c r="C36" s="90"/>
      <c r="D36" s="91"/>
      <c r="F36" s="204"/>
      <c r="G36" s="218"/>
      <c r="H36" s="219"/>
      <c r="I36" s="91"/>
    </row>
    <row r="37" spans="2:9" ht="45" customHeight="1" x14ac:dyDescent="0.3">
      <c r="B37" s="206"/>
      <c r="C37" s="90"/>
      <c r="D37" s="91"/>
      <c r="F37" s="204"/>
      <c r="G37" s="218"/>
      <c r="H37" s="219"/>
      <c r="I37" s="91"/>
    </row>
    <row r="38" spans="2:9" ht="45" customHeight="1" x14ac:dyDescent="0.3">
      <c r="B38" s="206"/>
      <c r="C38" s="90"/>
      <c r="D38" s="91"/>
      <c r="F38" s="204"/>
      <c r="G38" s="218"/>
      <c r="H38" s="219"/>
      <c r="I38" s="91"/>
    </row>
    <row r="39" spans="2:9" ht="45" customHeight="1" x14ac:dyDescent="0.3">
      <c r="B39" s="206"/>
      <c r="C39" s="90"/>
      <c r="D39" s="91"/>
      <c r="F39" s="204"/>
      <c r="G39" s="218"/>
      <c r="H39" s="219"/>
      <c r="I39" s="91"/>
    </row>
    <row r="40" spans="2:9" ht="45" customHeight="1" x14ac:dyDescent="0.3">
      <c r="B40" s="206"/>
      <c r="C40" s="90"/>
      <c r="D40" s="91"/>
      <c r="F40" s="204"/>
      <c r="G40" s="218"/>
      <c r="H40" s="219"/>
      <c r="I40" s="91"/>
    </row>
    <row r="41" spans="2:9" ht="45" customHeight="1" x14ac:dyDescent="0.3">
      <c r="B41" s="206"/>
      <c r="C41" s="90"/>
      <c r="D41" s="91"/>
      <c r="F41" s="204"/>
      <c r="G41" s="218"/>
      <c r="H41" s="219"/>
      <c r="I41" s="91"/>
    </row>
    <row r="42" spans="2:9" ht="45" customHeight="1" x14ac:dyDescent="0.3">
      <c r="B42" s="206"/>
      <c r="C42" s="90"/>
      <c r="D42" s="91"/>
      <c r="F42" s="204"/>
      <c r="G42" s="218"/>
      <c r="H42" s="219"/>
      <c r="I42" s="91"/>
    </row>
    <row r="43" spans="2:9" ht="45" customHeight="1" thickBot="1" x14ac:dyDescent="0.35">
      <c r="B43" s="206"/>
      <c r="C43" s="90"/>
      <c r="D43" s="92"/>
      <c r="F43" s="204"/>
      <c r="G43" s="218"/>
      <c r="H43" s="219"/>
      <c r="I43" s="92"/>
    </row>
    <row r="44" spans="2:9" ht="21.75" customHeight="1" thickBot="1" x14ac:dyDescent="0.3">
      <c r="C44" s="2" t="s">
        <v>4</v>
      </c>
      <c r="D44" s="29">
        <f>SUM(D30:D43)</f>
        <v>0</v>
      </c>
      <c r="H44" s="2" t="s">
        <v>4</v>
      </c>
      <c r="I44" s="29">
        <f>SUM(I30:I43)</f>
        <v>0</v>
      </c>
    </row>
  </sheetData>
  <sheetProtection algorithmName="SHA-512" hashValue="iq6ervF4mszA0QIepBIcZBIrLDyxsnKI/8cOKlWpAzze2YykI48pRexoXkZoHqw19MerbOnabelZrJvwdGSi5w==" saltValue="EzzYxRUIEUDcLQPzRAesIg==" spinCount="100000" sheet="1" objects="1" scenarios="1" selectLockedCells="1"/>
  <dataConsolidate/>
  <mergeCells count="40">
    <mergeCell ref="B5:D6"/>
    <mergeCell ref="G41:H41"/>
    <mergeCell ref="G42:H42"/>
    <mergeCell ref="G43:H43"/>
    <mergeCell ref="G36:H36"/>
    <mergeCell ref="G37:H37"/>
    <mergeCell ref="G38:H38"/>
    <mergeCell ref="G39:H39"/>
    <mergeCell ref="G40:H40"/>
    <mergeCell ref="G31:H31"/>
    <mergeCell ref="G32:H32"/>
    <mergeCell ref="G33:H33"/>
    <mergeCell ref="G34:H34"/>
    <mergeCell ref="G35:H35"/>
    <mergeCell ref="G23:H23"/>
    <mergeCell ref="G24:H24"/>
    <mergeCell ref="G26:H26"/>
    <mergeCell ref="G30:H30"/>
    <mergeCell ref="G29:H29"/>
    <mergeCell ref="G18:H18"/>
    <mergeCell ref="G19:H19"/>
    <mergeCell ref="G20:H20"/>
    <mergeCell ref="G21:H21"/>
    <mergeCell ref="G22:H22"/>
    <mergeCell ref="F2:K3"/>
    <mergeCell ref="F30:F43"/>
    <mergeCell ref="B30:B43"/>
    <mergeCell ref="K13:K26"/>
    <mergeCell ref="B9:B10"/>
    <mergeCell ref="C7:D7"/>
    <mergeCell ref="B13:B26"/>
    <mergeCell ref="F13:F26"/>
    <mergeCell ref="F6:H6"/>
    <mergeCell ref="G13:H13"/>
    <mergeCell ref="G12:H12"/>
    <mergeCell ref="G14:H14"/>
    <mergeCell ref="G15:H15"/>
    <mergeCell ref="G16:H16"/>
    <mergeCell ref="G17:H17"/>
    <mergeCell ref="G25:H25"/>
  </mergeCells>
  <conditionalFormatting sqref="G9:H10">
    <cfRule type="cellIs" dxfId="22" priority="24" operator="equal">
      <formula>FALSE</formula>
    </cfRule>
  </conditionalFormatting>
  <conditionalFormatting sqref="I6">
    <cfRule type="containsText" dxfId="21" priority="10" operator="containsText" text="CON POSTERIORIDAD 31/12/2018">
      <formula>NOT(ISERROR(SEARCH("CON POSTERIORIDAD 31/12/2018",I6)))</formula>
    </cfRule>
    <cfRule type="containsText" dxfId="20" priority="11" operator="containsText" text="CON ANTERIORIDAD 01/01/2019">
      <formula>NOT(ISERROR(SEARCH("CON ANTERIORIDAD 01/01/2019",I6)))</formula>
    </cfRule>
  </conditionalFormatting>
  <conditionalFormatting sqref="K6">
    <cfRule type="cellIs" dxfId="19" priority="1" operator="equal">
      <formula>"."</formula>
    </cfRule>
    <cfRule type="cellIs" dxfId="18" priority="2" operator="equal">
      <formula>$K$6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'DATOS EJES'!$D$3:$D$14</xm:f>
          </x14:formula1>
          <xm:sqref>C13:C26</xm:sqref>
        </x14:dataValidation>
        <x14:dataValidation type="list" allowBlank="1" showInputMessage="1" showErrorMessage="1" xr:uid="{00000000-0002-0000-0200-000001000000}">
          <x14:formula1>
            <xm:f>'DATOS EJES'!$D$15:$D$41</xm:f>
          </x14:formula1>
          <xm:sqref>C30:C43</xm:sqref>
        </x14:dataValidation>
        <x14:dataValidation type="list" allowBlank="1" showInputMessage="1" showErrorMessage="1" xr:uid="{00000000-0002-0000-0200-000002000000}">
          <x14:formula1>
            <xm:f>'DATOS EJES'!$D$42:$D$63</xm:f>
          </x14:formula1>
          <xm:sqref>G13:H26</xm:sqref>
        </x14:dataValidation>
        <x14:dataValidation type="list" allowBlank="1" showInputMessage="1" showErrorMessage="1" xr:uid="{00000000-0002-0000-0200-000003000000}">
          <x14:formula1>
            <xm:f>'DATOS EJES'!$D$64:$D$90</xm:f>
          </x14:formula1>
          <xm:sqref>G30:H43</xm:sqref>
        </x14:dataValidation>
        <x14:dataValidation type="list" allowBlank="1" showInputMessage="1" showErrorMessage="1" xr:uid="{00000000-0002-0000-0200-000004000000}">
          <x14:formula1>
            <xm:f>'DATOS EJES'!$D$91:$D$110</xm:f>
          </x14:formula1>
          <xm:sqref>L13:L26</xm:sqref>
        </x14:dataValidation>
        <x14:dataValidation type="list" allowBlank="1" showInputMessage="1" showErrorMessage="1" xr:uid="{00000000-0002-0000-0200-000005000000}">
          <x14:formula1>
            <xm:f>'DATOS EJES'!$I$11:$I$13</xm:f>
          </x14:formula1>
          <xm:sqref>I6</xm:sqref>
        </x14:dataValidation>
        <x14:dataValidation type="list" allowBlank="1" showInputMessage="1" showErrorMessage="1" xr:uid="{00000000-0002-0000-0200-000006000000}">
          <x14:formula1>
            <xm:f>'DATOS EJES'!$I$8:$I$9</xm:f>
          </x14:formula1>
          <xm:sqref>D9:D10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M44"/>
  <sheetViews>
    <sheetView zoomScale="70" zoomScaleNormal="70" workbookViewId="0">
      <selection activeCell="K7" sqref="K7"/>
    </sheetView>
  </sheetViews>
  <sheetFormatPr baseColWidth="10" defaultRowHeight="15" x14ac:dyDescent="0.25"/>
  <cols>
    <col min="1" max="1" width="2.140625" customWidth="1"/>
    <col min="2" max="2" width="31.7109375" customWidth="1"/>
    <col min="3" max="3" width="53.28515625" customWidth="1"/>
    <col min="4" max="4" width="24" customWidth="1"/>
    <col min="5" max="5" width="2" customWidth="1"/>
    <col min="6" max="6" width="31.7109375" customWidth="1"/>
    <col min="7" max="7" width="26" customWidth="1"/>
    <col min="8" max="8" width="31.7109375" customWidth="1"/>
    <col min="9" max="9" width="24" customWidth="1"/>
    <col min="10" max="10" width="3.28515625" customWidth="1"/>
    <col min="11" max="11" width="35.7109375" customWidth="1"/>
    <col min="12" max="12" width="53.28515625" customWidth="1"/>
    <col min="13" max="13" width="24" customWidth="1"/>
    <col min="14" max="14" width="14" customWidth="1"/>
    <col min="15" max="15" width="33.140625" customWidth="1"/>
  </cols>
  <sheetData>
    <row r="1" spans="2:13" ht="15.75" thickBot="1" x14ac:dyDescent="0.3"/>
    <row r="2" spans="2:13" ht="27" customHeight="1" x14ac:dyDescent="0.25">
      <c r="F2" s="145" t="s">
        <v>54</v>
      </c>
      <c r="G2" s="146"/>
      <c r="H2" s="146"/>
      <c r="I2" s="146"/>
      <c r="J2" s="146"/>
      <c r="K2" s="147"/>
    </row>
    <row r="3" spans="2:13" ht="15.75" customHeight="1" thickBot="1" x14ac:dyDescent="0.3">
      <c r="F3" s="148"/>
      <c r="G3" s="149"/>
      <c r="H3" s="149"/>
      <c r="I3" s="149"/>
      <c r="J3" s="149"/>
      <c r="K3" s="150"/>
    </row>
    <row r="5" spans="2:13" ht="18.75" customHeight="1" thickBot="1" x14ac:dyDescent="0.35">
      <c r="B5" s="224"/>
      <c r="C5" s="224"/>
      <c r="I5" s="28"/>
    </row>
    <row r="6" spans="2:13" ht="146.25" customHeight="1" thickBot="1" x14ac:dyDescent="0.3">
      <c r="F6" s="215" t="s">
        <v>62</v>
      </c>
      <c r="G6" s="216"/>
      <c r="H6" s="217"/>
      <c r="I6" s="93"/>
      <c r="K6" s="73" t="str">
        <f>IF(I6="CON POSTERIORIDAD 31/12/2018", "ATENCIÓN: 
EN ESTE CASO, NO PODRÁN ELEGIR LAS ACT. Nº 14, 17, 24, 41, 42, 43, 44, 45, 46, 47, 52, 55, 94, 96 y CONSULTAR LAS Nº 5, 13, 16, 22, 56, 103",".")</f>
        <v>.</v>
      </c>
    </row>
    <row r="7" spans="2:13" ht="44.25" customHeight="1" thickBot="1" x14ac:dyDescent="0.3">
      <c r="B7" s="26" t="s">
        <v>76</v>
      </c>
      <c r="C7" s="211"/>
      <c r="D7" s="212"/>
    </row>
    <row r="8" spans="2:13" ht="51.75" customHeight="1" x14ac:dyDescent="0.25">
      <c r="B8" s="27" t="s">
        <v>38</v>
      </c>
      <c r="C8" s="94"/>
      <c r="D8" s="33" t="s">
        <v>73</v>
      </c>
      <c r="F8" s="25" t="s">
        <v>65</v>
      </c>
      <c r="G8" s="25" t="s">
        <v>66</v>
      </c>
      <c r="H8" s="25" t="s">
        <v>72</v>
      </c>
      <c r="I8" s="43" t="s">
        <v>60</v>
      </c>
      <c r="K8" s="23" t="s">
        <v>45</v>
      </c>
    </row>
    <row r="9" spans="2:13" ht="30" customHeight="1" thickBot="1" x14ac:dyDescent="0.4">
      <c r="B9" s="209" t="s">
        <v>39</v>
      </c>
      <c r="C9" s="30" t="s">
        <v>40</v>
      </c>
      <c r="D9" s="88"/>
      <c r="F9" s="89"/>
      <c r="G9" s="35" t="b">
        <f>IF(D9="SI",IF(F9&lt;30,'DATOS EJES'!L3,IF(F9&lt;=80,'DATOS EJES'!L4,'DATOS EJES'!L5)))</f>
        <v>0</v>
      </c>
      <c r="H9" s="35" t="b">
        <f>IF(D9="SI",IF(F9&lt;30,'DATOS EJES'!M3,IF(F9&lt;=80,'DATOS EJES'!M4,'DATOS EJES'!M5)))</f>
        <v>0</v>
      </c>
      <c r="I9" s="37" t="str">
        <f>IF(AND(K9&gt;=G9,K9&lt;H9),"CUMPLE","NO CUMPLE")</f>
        <v>NO CUMPLE</v>
      </c>
      <c r="K9" s="24">
        <f>SUM(D27+D44+I27+I44+M27)</f>
        <v>0</v>
      </c>
    </row>
    <row r="10" spans="2:13" ht="30" customHeight="1" x14ac:dyDescent="0.35">
      <c r="B10" s="210"/>
      <c r="C10" s="31" t="s">
        <v>41</v>
      </c>
      <c r="D10" s="88"/>
      <c r="F10" s="89"/>
      <c r="G10" s="36" t="b">
        <f>IF(D10="SI",IF(F10&lt;100,'DATOS EJES'!O3,IF(F10&lt;=399,'DATOS EJES'!O4,IF(F10&lt;=1000,'DATOS EJES'!O5,'DATOS EJES'!O6))))</f>
        <v>0</v>
      </c>
      <c r="H10" s="36" t="b">
        <f>IF(D10="SI",IF(F10&lt;100,'DATOS EJES'!P3,IF(F10&lt;=399,'DATOS EJES'!P4,IF(F10&lt;=1000,'DATOS EJES'!P5,'DATOS EJES'!P6))))</f>
        <v>0</v>
      </c>
      <c r="I10" s="37" t="str">
        <f>IF(AND(K9&gt;=G10,K10&lt;H10),"CUMPLE","NO CUMPLE")</f>
        <v>NO CUMPLE</v>
      </c>
    </row>
    <row r="12" spans="2:13" ht="15.75" x14ac:dyDescent="0.25">
      <c r="B12" s="9" t="s">
        <v>6</v>
      </c>
      <c r="C12" s="9" t="s">
        <v>7</v>
      </c>
      <c r="D12" s="9" t="s">
        <v>3</v>
      </c>
      <c r="E12" s="1"/>
      <c r="F12" s="10" t="s">
        <v>6</v>
      </c>
      <c r="G12" s="220" t="s">
        <v>7</v>
      </c>
      <c r="H12" s="221"/>
      <c r="I12" s="10" t="s">
        <v>3</v>
      </c>
      <c r="K12" s="11" t="s">
        <v>6</v>
      </c>
      <c r="L12" s="11" t="s">
        <v>7</v>
      </c>
      <c r="M12" s="11" t="s">
        <v>3</v>
      </c>
    </row>
    <row r="13" spans="2:13" ht="44.25" customHeight="1" x14ac:dyDescent="0.3">
      <c r="B13" s="205" t="s">
        <v>55</v>
      </c>
      <c r="C13" s="90"/>
      <c r="D13" s="91"/>
      <c r="F13" s="213" t="s">
        <v>56</v>
      </c>
      <c r="G13" s="218"/>
      <c r="H13" s="219"/>
      <c r="I13" s="91"/>
      <c r="K13" s="207" t="s">
        <v>59</v>
      </c>
      <c r="L13" s="90"/>
      <c r="M13" s="91"/>
    </row>
    <row r="14" spans="2:13" ht="44.25" customHeight="1" x14ac:dyDescent="0.3">
      <c r="B14" s="206"/>
      <c r="C14" s="90"/>
      <c r="D14" s="91"/>
      <c r="F14" s="214"/>
      <c r="G14" s="218"/>
      <c r="H14" s="219"/>
      <c r="I14" s="91"/>
      <c r="K14" s="208"/>
      <c r="L14" s="90"/>
      <c r="M14" s="91"/>
    </row>
    <row r="15" spans="2:13" ht="44.25" customHeight="1" x14ac:dyDescent="0.3">
      <c r="B15" s="206"/>
      <c r="C15" s="90"/>
      <c r="D15" s="91"/>
      <c r="F15" s="214"/>
      <c r="G15" s="218"/>
      <c r="H15" s="219"/>
      <c r="I15" s="91"/>
      <c r="K15" s="208"/>
      <c r="L15" s="90"/>
      <c r="M15" s="91"/>
    </row>
    <row r="16" spans="2:13" ht="44.25" customHeight="1" x14ac:dyDescent="0.3">
      <c r="B16" s="206"/>
      <c r="C16" s="90"/>
      <c r="D16" s="91"/>
      <c r="F16" s="214"/>
      <c r="G16" s="218"/>
      <c r="H16" s="219"/>
      <c r="I16" s="91"/>
      <c r="K16" s="208"/>
      <c r="L16" s="90"/>
      <c r="M16" s="91"/>
    </row>
    <row r="17" spans="2:13" ht="44.25" customHeight="1" x14ac:dyDescent="0.3">
      <c r="B17" s="206"/>
      <c r="C17" s="90"/>
      <c r="D17" s="91"/>
      <c r="F17" s="214"/>
      <c r="G17" s="218"/>
      <c r="H17" s="219"/>
      <c r="I17" s="91"/>
      <c r="K17" s="208"/>
      <c r="L17" s="90"/>
      <c r="M17" s="91"/>
    </row>
    <row r="18" spans="2:13" ht="44.25" customHeight="1" x14ac:dyDescent="0.3">
      <c r="B18" s="206"/>
      <c r="C18" s="90"/>
      <c r="D18" s="91"/>
      <c r="F18" s="214"/>
      <c r="G18" s="218"/>
      <c r="H18" s="219"/>
      <c r="I18" s="91"/>
      <c r="K18" s="208"/>
      <c r="L18" s="90"/>
      <c r="M18" s="91"/>
    </row>
    <row r="19" spans="2:13" ht="44.25" customHeight="1" x14ac:dyDescent="0.3">
      <c r="B19" s="206"/>
      <c r="C19" s="90"/>
      <c r="D19" s="91"/>
      <c r="F19" s="214"/>
      <c r="G19" s="218"/>
      <c r="H19" s="219"/>
      <c r="I19" s="91"/>
      <c r="K19" s="208"/>
      <c r="L19" s="90"/>
      <c r="M19" s="91"/>
    </row>
    <row r="20" spans="2:13" ht="44.25" customHeight="1" x14ac:dyDescent="0.3">
      <c r="B20" s="206"/>
      <c r="C20" s="90"/>
      <c r="D20" s="91"/>
      <c r="F20" s="214"/>
      <c r="G20" s="218"/>
      <c r="H20" s="219"/>
      <c r="I20" s="91"/>
      <c r="K20" s="208"/>
      <c r="L20" s="90"/>
      <c r="M20" s="91"/>
    </row>
    <row r="21" spans="2:13" ht="44.25" customHeight="1" x14ac:dyDescent="0.3">
      <c r="B21" s="206"/>
      <c r="C21" s="90"/>
      <c r="D21" s="91"/>
      <c r="F21" s="214"/>
      <c r="G21" s="218"/>
      <c r="H21" s="219"/>
      <c r="I21" s="91"/>
      <c r="K21" s="208"/>
      <c r="L21" s="90"/>
      <c r="M21" s="91"/>
    </row>
    <row r="22" spans="2:13" ht="44.25" customHeight="1" x14ac:dyDescent="0.3">
      <c r="B22" s="206"/>
      <c r="C22" s="90"/>
      <c r="D22" s="91"/>
      <c r="F22" s="214"/>
      <c r="G22" s="218"/>
      <c r="H22" s="219"/>
      <c r="I22" s="91"/>
      <c r="K22" s="208"/>
      <c r="L22" s="90"/>
      <c r="M22" s="91"/>
    </row>
    <row r="23" spans="2:13" ht="44.25" customHeight="1" x14ac:dyDescent="0.3">
      <c r="B23" s="206"/>
      <c r="C23" s="90"/>
      <c r="D23" s="91"/>
      <c r="F23" s="214"/>
      <c r="G23" s="218"/>
      <c r="H23" s="219"/>
      <c r="I23" s="91"/>
      <c r="K23" s="208"/>
      <c r="L23" s="90"/>
      <c r="M23" s="91"/>
    </row>
    <row r="24" spans="2:13" ht="44.25" customHeight="1" x14ac:dyDescent="0.3">
      <c r="B24" s="206"/>
      <c r="C24" s="90"/>
      <c r="D24" s="91"/>
      <c r="F24" s="214"/>
      <c r="G24" s="218"/>
      <c r="H24" s="219"/>
      <c r="I24" s="91"/>
      <c r="K24" s="208"/>
      <c r="L24" s="90"/>
      <c r="M24" s="91"/>
    </row>
    <row r="25" spans="2:13" ht="44.25" customHeight="1" x14ac:dyDescent="0.3">
      <c r="B25" s="206"/>
      <c r="C25" s="90"/>
      <c r="D25" s="91"/>
      <c r="F25" s="214"/>
      <c r="G25" s="218"/>
      <c r="H25" s="219"/>
      <c r="I25" s="91"/>
      <c r="K25" s="208"/>
      <c r="L25" s="90"/>
      <c r="M25" s="91"/>
    </row>
    <row r="26" spans="2:13" ht="44.25" customHeight="1" thickBot="1" x14ac:dyDescent="0.35">
      <c r="B26" s="206"/>
      <c r="C26" s="90"/>
      <c r="D26" s="92"/>
      <c r="F26" s="214"/>
      <c r="G26" s="218"/>
      <c r="H26" s="219"/>
      <c r="I26" s="92"/>
      <c r="K26" s="208"/>
      <c r="L26" s="90"/>
      <c r="M26" s="92"/>
    </row>
    <row r="27" spans="2:13" ht="22.5" customHeight="1" thickBot="1" x14ac:dyDescent="0.3">
      <c r="C27" s="2" t="s">
        <v>4</v>
      </c>
      <c r="D27" s="29">
        <f>SUM(D13:D26)</f>
        <v>0</v>
      </c>
      <c r="H27" s="2" t="s">
        <v>4</v>
      </c>
      <c r="I27" s="29">
        <f>SUM(I13:I26)</f>
        <v>0</v>
      </c>
      <c r="L27" s="2" t="s">
        <v>4</v>
      </c>
      <c r="M27" s="29">
        <f>SUM(M13:M26)</f>
        <v>0</v>
      </c>
    </row>
    <row r="28" spans="2:13" ht="15.75" x14ac:dyDescent="0.25">
      <c r="F28" s="12"/>
      <c r="G28" s="12"/>
      <c r="H28" s="12"/>
      <c r="I28" s="12"/>
    </row>
    <row r="29" spans="2:13" ht="15.75" x14ac:dyDescent="0.25">
      <c r="B29" s="9" t="s">
        <v>6</v>
      </c>
      <c r="C29" s="9" t="s">
        <v>7</v>
      </c>
      <c r="D29" s="9" t="s">
        <v>3</v>
      </c>
      <c r="F29" s="13" t="s">
        <v>6</v>
      </c>
      <c r="G29" s="222" t="s">
        <v>7</v>
      </c>
      <c r="H29" s="223"/>
      <c r="I29" s="13" t="s">
        <v>3</v>
      </c>
    </row>
    <row r="30" spans="2:13" ht="44.25" customHeight="1" x14ac:dyDescent="0.3">
      <c r="B30" s="205" t="s">
        <v>57</v>
      </c>
      <c r="C30" s="90"/>
      <c r="D30" s="91"/>
      <c r="F30" s="203" t="s">
        <v>58</v>
      </c>
      <c r="G30" s="218"/>
      <c r="H30" s="219"/>
      <c r="I30" s="91"/>
    </row>
    <row r="31" spans="2:13" ht="44.25" customHeight="1" x14ac:dyDescent="0.3">
      <c r="B31" s="206"/>
      <c r="C31" s="90"/>
      <c r="D31" s="91"/>
      <c r="F31" s="204"/>
      <c r="G31" s="218"/>
      <c r="H31" s="219"/>
      <c r="I31" s="91"/>
    </row>
    <row r="32" spans="2:13" ht="44.25" customHeight="1" x14ac:dyDescent="0.3">
      <c r="B32" s="206"/>
      <c r="C32" s="90"/>
      <c r="D32" s="91"/>
      <c r="F32" s="204"/>
      <c r="G32" s="218"/>
      <c r="H32" s="219"/>
      <c r="I32" s="91"/>
    </row>
    <row r="33" spans="2:9" ht="44.25" customHeight="1" x14ac:dyDescent="0.3">
      <c r="B33" s="206"/>
      <c r="C33" s="90"/>
      <c r="D33" s="91"/>
      <c r="F33" s="204"/>
      <c r="G33" s="218"/>
      <c r="H33" s="219"/>
      <c r="I33" s="91"/>
    </row>
    <row r="34" spans="2:9" ht="44.25" customHeight="1" x14ac:dyDescent="0.3">
      <c r="B34" s="206"/>
      <c r="C34" s="90"/>
      <c r="D34" s="91"/>
      <c r="F34" s="204"/>
      <c r="G34" s="218"/>
      <c r="H34" s="219"/>
      <c r="I34" s="91"/>
    </row>
    <row r="35" spans="2:9" ht="44.25" customHeight="1" x14ac:dyDescent="0.3">
      <c r="B35" s="206"/>
      <c r="C35" s="90"/>
      <c r="D35" s="91"/>
      <c r="F35" s="204"/>
      <c r="G35" s="218"/>
      <c r="H35" s="219"/>
      <c r="I35" s="91"/>
    </row>
    <row r="36" spans="2:9" ht="44.25" customHeight="1" x14ac:dyDescent="0.3">
      <c r="B36" s="206"/>
      <c r="C36" s="90"/>
      <c r="D36" s="91"/>
      <c r="F36" s="204"/>
      <c r="G36" s="218"/>
      <c r="H36" s="219"/>
      <c r="I36" s="91"/>
    </row>
    <row r="37" spans="2:9" ht="44.25" customHeight="1" x14ac:dyDescent="0.3">
      <c r="B37" s="206"/>
      <c r="C37" s="90"/>
      <c r="D37" s="91"/>
      <c r="F37" s="204"/>
      <c r="G37" s="218"/>
      <c r="H37" s="219"/>
      <c r="I37" s="91"/>
    </row>
    <row r="38" spans="2:9" ht="44.25" customHeight="1" x14ac:dyDescent="0.3">
      <c r="B38" s="206"/>
      <c r="C38" s="90"/>
      <c r="D38" s="91"/>
      <c r="F38" s="204"/>
      <c r="G38" s="218"/>
      <c r="H38" s="219"/>
      <c r="I38" s="91"/>
    </row>
    <row r="39" spans="2:9" ht="44.25" customHeight="1" x14ac:dyDescent="0.3">
      <c r="B39" s="206"/>
      <c r="C39" s="90"/>
      <c r="D39" s="91"/>
      <c r="F39" s="204"/>
      <c r="G39" s="218"/>
      <c r="H39" s="219"/>
      <c r="I39" s="91"/>
    </row>
    <row r="40" spans="2:9" ht="44.25" customHeight="1" x14ac:dyDescent="0.3">
      <c r="B40" s="206"/>
      <c r="C40" s="90"/>
      <c r="D40" s="91"/>
      <c r="F40" s="204"/>
      <c r="G40" s="218"/>
      <c r="H40" s="219"/>
      <c r="I40" s="91"/>
    </row>
    <row r="41" spans="2:9" ht="44.25" customHeight="1" x14ac:dyDescent="0.3">
      <c r="B41" s="206"/>
      <c r="C41" s="90"/>
      <c r="D41" s="91"/>
      <c r="F41" s="204"/>
      <c r="G41" s="218"/>
      <c r="H41" s="219"/>
      <c r="I41" s="91"/>
    </row>
    <row r="42" spans="2:9" ht="44.25" customHeight="1" x14ac:dyDescent="0.3">
      <c r="B42" s="206"/>
      <c r="C42" s="90"/>
      <c r="D42" s="91"/>
      <c r="F42" s="204"/>
      <c r="G42" s="218"/>
      <c r="H42" s="219"/>
      <c r="I42" s="91"/>
    </row>
    <row r="43" spans="2:9" ht="44.25" customHeight="1" thickBot="1" x14ac:dyDescent="0.35">
      <c r="B43" s="206"/>
      <c r="C43" s="90"/>
      <c r="D43" s="92"/>
      <c r="F43" s="204"/>
      <c r="G43" s="218"/>
      <c r="H43" s="219"/>
      <c r="I43" s="92"/>
    </row>
    <row r="44" spans="2:9" ht="21.75" customHeight="1" thickBot="1" x14ac:dyDescent="0.3">
      <c r="C44" s="2" t="s">
        <v>4</v>
      </c>
      <c r="D44" s="29">
        <f>SUM(D30:D43)</f>
        <v>0</v>
      </c>
      <c r="H44" s="2" t="s">
        <v>4</v>
      </c>
      <c r="I44" s="29">
        <f>SUM(I30:I43)</f>
        <v>0</v>
      </c>
    </row>
  </sheetData>
  <sheetProtection selectLockedCells="1"/>
  <dataConsolidate/>
  <mergeCells count="40">
    <mergeCell ref="G42:H42"/>
    <mergeCell ref="G29:H29"/>
    <mergeCell ref="G26:H26"/>
    <mergeCell ref="B30:B43"/>
    <mergeCell ref="F30:F43"/>
    <mergeCell ref="G30:H30"/>
    <mergeCell ref="G31:H31"/>
    <mergeCell ref="G32:H32"/>
    <mergeCell ref="G33:H33"/>
    <mergeCell ref="G34:H34"/>
    <mergeCell ref="G35:H35"/>
    <mergeCell ref="G36:H36"/>
    <mergeCell ref="G43:H43"/>
    <mergeCell ref="G37:H37"/>
    <mergeCell ref="G38:H38"/>
    <mergeCell ref="G39:H39"/>
    <mergeCell ref="G40:H40"/>
    <mergeCell ref="G41:H41"/>
    <mergeCell ref="G25:H25"/>
    <mergeCell ref="B13:B26"/>
    <mergeCell ref="F13:F26"/>
    <mergeCell ref="G13:H13"/>
    <mergeCell ref="K13:K26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12:H12"/>
    <mergeCell ref="F2:K3"/>
    <mergeCell ref="B5:C5"/>
    <mergeCell ref="F6:H6"/>
    <mergeCell ref="C7:D7"/>
    <mergeCell ref="B9:B10"/>
  </mergeCells>
  <conditionalFormatting sqref="G9:H10">
    <cfRule type="cellIs" dxfId="17" priority="15" operator="equal">
      <formula>FALSE</formula>
    </cfRule>
  </conditionalFormatting>
  <conditionalFormatting sqref="I6">
    <cfRule type="containsText" dxfId="16" priority="13" operator="containsText" text="CON POSTERIORIDAD 31/12/2018">
      <formula>NOT(ISERROR(SEARCH("CON POSTERIORIDAD 31/12/2018",I6)))</formula>
    </cfRule>
    <cfRule type="containsText" dxfId="15" priority="14" operator="containsText" text="CON ANTERIORIDAD 01/01/2019">
      <formula>NOT(ISERROR(SEARCH("CON ANTERIORIDAD 01/01/2019",I6)))</formula>
    </cfRule>
  </conditionalFormatting>
  <conditionalFormatting sqref="K6">
    <cfRule type="containsText" priority="1" operator="containsText" text=".">
      <formula>NOT(ISERROR(SEARCH(".",K6)))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" operator="containsText" id="{2342B29E-0BAC-4189-B205-A2DE3F226E48}">
            <xm:f>NOT(ISERROR(SEARCH($K$6,K6)))</xm:f>
            <xm:f>$K$6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K6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300-000000000000}">
          <x14:formula1>
            <xm:f>'DATOS EJES'!$I$8:$I$9</xm:f>
          </x14:formula1>
          <xm:sqref>D9:D10</xm:sqref>
        </x14:dataValidation>
        <x14:dataValidation type="list" allowBlank="1" showInputMessage="1" showErrorMessage="1" xr:uid="{00000000-0002-0000-0300-000001000000}">
          <x14:formula1>
            <xm:f>'DATOS EJES'!$I$11:$I$13</xm:f>
          </x14:formula1>
          <xm:sqref>I6</xm:sqref>
        </x14:dataValidation>
        <x14:dataValidation type="list" allowBlank="1" showInputMessage="1" showErrorMessage="1" xr:uid="{00000000-0002-0000-0300-000002000000}">
          <x14:formula1>
            <xm:f>'DATOS EJES'!$D$91:$D$110</xm:f>
          </x14:formula1>
          <xm:sqref>L13:L26</xm:sqref>
        </x14:dataValidation>
        <x14:dataValidation type="list" allowBlank="1" showInputMessage="1" showErrorMessage="1" xr:uid="{00000000-0002-0000-0300-000003000000}">
          <x14:formula1>
            <xm:f>'DATOS EJES'!$D$64:$D$90</xm:f>
          </x14:formula1>
          <xm:sqref>G30:H43</xm:sqref>
        </x14:dataValidation>
        <x14:dataValidation type="list" allowBlank="1" showInputMessage="1" showErrorMessage="1" xr:uid="{00000000-0002-0000-0300-000004000000}">
          <x14:formula1>
            <xm:f>'DATOS EJES'!$D$42:$D$63</xm:f>
          </x14:formula1>
          <xm:sqref>G13:H26</xm:sqref>
        </x14:dataValidation>
        <x14:dataValidation type="list" allowBlank="1" showInputMessage="1" showErrorMessage="1" xr:uid="{00000000-0002-0000-0300-000005000000}">
          <x14:formula1>
            <xm:f>'DATOS EJES'!$D$15:$D$41</xm:f>
          </x14:formula1>
          <xm:sqref>C30:C43</xm:sqref>
        </x14:dataValidation>
        <x14:dataValidation type="list" allowBlank="1" showInputMessage="1" showErrorMessage="1" xr:uid="{00000000-0002-0000-0300-000006000000}">
          <x14:formula1>
            <xm:f>'DATOS EJES'!$D$3:$D$14</xm:f>
          </x14:formula1>
          <xm:sqref>C13:C26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M44"/>
  <sheetViews>
    <sheetView zoomScale="70" zoomScaleNormal="70" workbookViewId="0">
      <selection activeCell="C8" sqref="C8"/>
    </sheetView>
  </sheetViews>
  <sheetFormatPr baseColWidth="10" defaultRowHeight="15" x14ac:dyDescent="0.25"/>
  <cols>
    <col min="1" max="1" width="2.140625" customWidth="1"/>
    <col min="2" max="2" width="31.7109375" customWidth="1"/>
    <col min="3" max="3" width="53.28515625" customWidth="1"/>
    <col min="4" max="4" width="24" customWidth="1"/>
    <col min="5" max="5" width="2" customWidth="1"/>
    <col min="6" max="6" width="31.7109375" customWidth="1"/>
    <col min="7" max="7" width="26" customWidth="1"/>
    <col min="8" max="8" width="31.7109375" customWidth="1"/>
    <col min="9" max="9" width="24" customWidth="1"/>
    <col min="10" max="10" width="3.28515625" customWidth="1"/>
    <col min="11" max="11" width="35.85546875" customWidth="1"/>
    <col min="12" max="12" width="53.28515625" customWidth="1"/>
    <col min="13" max="13" width="24" customWidth="1"/>
    <col min="14" max="14" width="14" customWidth="1"/>
    <col min="15" max="15" width="33.140625" customWidth="1"/>
  </cols>
  <sheetData>
    <row r="1" spans="2:13" ht="15.75" thickBot="1" x14ac:dyDescent="0.3"/>
    <row r="2" spans="2:13" ht="27" customHeight="1" x14ac:dyDescent="0.25">
      <c r="F2" s="145" t="s">
        <v>54</v>
      </c>
      <c r="G2" s="146"/>
      <c r="H2" s="146"/>
      <c r="I2" s="146"/>
      <c r="J2" s="146"/>
      <c r="K2" s="147"/>
    </row>
    <row r="3" spans="2:13" ht="15.75" customHeight="1" thickBot="1" x14ac:dyDescent="0.3">
      <c r="F3" s="148"/>
      <c r="G3" s="149"/>
      <c r="H3" s="149"/>
      <c r="I3" s="149"/>
      <c r="J3" s="149"/>
      <c r="K3" s="150"/>
    </row>
    <row r="5" spans="2:13" ht="18.75" customHeight="1" thickBot="1" x14ac:dyDescent="0.35">
      <c r="B5" s="224"/>
      <c r="C5" s="224"/>
      <c r="I5" s="28"/>
    </row>
    <row r="6" spans="2:13" ht="141.75" customHeight="1" thickBot="1" x14ac:dyDescent="0.3">
      <c r="F6" s="215" t="s">
        <v>62</v>
      </c>
      <c r="G6" s="216"/>
      <c r="H6" s="217"/>
      <c r="I6" s="93"/>
      <c r="K6" s="73" t="str">
        <f>IF(I6="CON POSTERIORIDAD 31/12/2018", "ATENCIÓN: 
EN ESTE CASO, NO PODRÁN ELEGIR LAS ACT. Nº 14, 17, 24, 41, 42, 43, 44, 45, 46, 47, 52, 55, 94, 96 y CONSULTAR LAS Nº 5, 13, 16, 22, 56, 103",".")</f>
        <v>.</v>
      </c>
    </row>
    <row r="7" spans="2:13" ht="44.25" customHeight="1" thickBot="1" x14ac:dyDescent="0.3">
      <c r="B7" s="26" t="s">
        <v>77</v>
      </c>
      <c r="C7" s="211"/>
      <c r="D7" s="212"/>
    </row>
    <row r="8" spans="2:13" ht="51.75" customHeight="1" x14ac:dyDescent="0.25">
      <c r="B8" s="27" t="s">
        <v>38</v>
      </c>
      <c r="C8" s="96"/>
      <c r="D8" s="33" t="s">
        <v>73</v>
      </c>
      <c r="F8" s="25" t="s">
        <v>65</v>
      </c>
      <c r="G8" s="25" t="s">
        <v>66</v>
      </c>
      <c r="H8" s="25" t="s">
        <v>72</v>
      </c>
      <c r="I8" s="43" t="s">
        <v>60</v>
      </c>
      <c r="K8" s="23" t="s">
        <v>45</v>
      </c>
    </row>
    <row r="9" spans="2:13" ht="30" customHeight="1" thickBot="1" x14ac:dyDescent="0.4">
      <c r="B9" s="209" t="s">
        <v>39</v>
      </c>
      <c r="C9" s="30" t="s">
        <v>40</v>
      </c>
      <c r="D9" s="88"/>
      <c r="F9" s="89"/>
      <c r="G9" s="35" t="b">
        <f>IF(D9="SI",IF(F9&lt;30,'DATOS EJES'!L3,IF(F9&lt;=80,'DATOS EJES'!L4,'DATOS EJES'!L5)))</f>
        <v>0</v>
      </c>
      <c r="H9" s="35" t="b">
        <f>IF(D9="SI",IF(F9&lt;30,'DATOS EJES'!M3,IF(F9&lt;=80,'DATOS EJES'!M4,'DATOS EJES'!M5)))</f>
        <v>0</v>
      </c>
      <c r="I9" s="37" t="str">
        <f>IF(AND(K9&gt;=G9,K9&lt;H9),"CUMPLE","NO CUMPLE")</f>
        <v>NO CUMPLE</v>
      </c>
      <c r="K9" s="24">
        <f>SUM(D27+D44+I27+I44+M27)</f>
        <v>0</v>
      </c>
    </row>
    <row r="10" spans="2:13" ht="30" customHeight="1" x14ac:dyDescent="0.35">
      <c r="B10" s="210"/>
      <c r="C10" s="31" t="s">
        <v>41</v>
      </c>
      <c r="D10" s="88"/>
      <c r="F10" s="89"/>
      <c r="G10" s="36" t="b">
        <f>IF(D10="SI",IF(F10&lt;100,'DATOS EJES'!O3,IF(F10&lt;=399,'DATOS EJES'!O4,IF(F10&lt;=1000,'DATOS EJES'!O5,'DATOS EJES'!O6))))</f>
        <v>0</v>
      </c>
      <c r="H10" s="36" t="b">
        <f>IF(D10="SI",IF(F10&lt;100,'DATOS EJES'!P3,IF(F10&lt;=399,'DATOS EJES'!P4,IF(F10&lt;=1000,'DATOS EJES'!P5,'DATOS EJES'!P6))))</f>
        <v>0</v>
      </c>
      <c r="I10" s="37" t="str">
        <f>IF(AND(K9&gt;=G10,K10&lt;H10),"CUMPLE","NO CUMPLE")</f>
        <v>NO CUMPLE</v>
      </c>
    </row>
    <row r="12" spans="2:13" ht="15.75" x14ac:dyDescent="0.25">
      <c r="B12" s="9" t="s">
        <v>6</v>
      </c>
      <c r="C12" s="9" t="s">
        <v>7</v>
      </c>
      <c r="D12" s="9" t="s">
        <v>3</v>
      </c>
      <c r="E12" s="1"/>
      <c r="F12" s="10" t="s">
        <v>6</v>
      </c>
      <c r="G12" s="220" t="s">
        <v>7</v>
      </c>
      <c r="H12" s="221"/>
      <c r="I12" s="10" t="s">
        <v>3</v>
      </c>
      <c r="K12" s="11" t="s">
        <v>6</v>
      </c>
      <c r="L12" s="11" t="s">
        <v>7</v>
      </c>
      <c r="M12" s="11" t="s">
        <v>3</v>
      </c>
    </row>
    <row r="13" spans="2:13" ht="45" customHeight="1" x14ac:dyDescent="0.3">
      <c r="B13" s="205" t="s">
        <v>55</v>
      </c>
      <c r="C13" s="90"/>
      <c r="D13" s="91"/>
      <c r="F13" s="213" t="s">
        <v>56</v>
      </c>
      <c r="G13" s="218"/>
      <c r="H13" s="219"/>
      <c r="I13" s="91"/>
      <c r="K13" s="207" t="s">
        <v>59</v>
      </c>
      <c r="L13" s="90"/>
      <c r="M13" s="91"/>
    </row>
    <row r="14" spans="2:13" ht="45" customHeight="1" x14ac:dyDescent="0.3">
      <c r="B14" s="206"/>
      <c r="C14" s="90"/>
      <c r="D14" s="91"/>
      <c r="F14" s="214"/>
      <c r="G14" s="218"/>
      <c r="H14" s="219"/>
      <c r="I14" s="91"/>
      <c r="K14" s="208"/>
      <c r="L14" s="90"/>
      <c r="M14" s="91"/>
    </row>
    <row r="15" spans="2:13" ht="45" customHeight="1" x14ac:dyDescent="0.3">
      <c r="B15" s="206"/>
      <c r="C15" s="90"/>
      <c r="D15" s="91"/>
      <c r="F15" s="214"/>
      <c r="G15" s="218"/>
      <c r="H15" s="219"/>
      <c r="I15" s="91"/>
      <c r="K15" s="208"/>
      <c r="L15" s="90"/>
      <c r="M15" s="91"/>
    </row>
    <row r="16" spans="2:13" ht="45" customHeight="1" x14ac:dyDescent="0.3">
      <c r="B16" s="206"/>
      <c r="C16" s="90"/>
      <c r="D16" s="91"/>
      <c r="F16" s="214"/>
      <c r="G16" s="218"/>
      <c r="H16" s="219"/>
      <c r="I16" s="91"/>
      <c r="K16" s="208"/>
      <c r="L16" s="90"/>
      <c r="M16" s="91"/>
    </row>
    <row r="17" spans="2:13" ht="45" customHeight="1" x14ac:dyDescent="0.3">
      <c r="B17" s="206"/>
      <c r="C17" s="90"/>
      <c r="D17" s="91"/>
      <c r="F17" s="214"/>
      <c r="G17" s="218"/>
      <c r="H17" s="219"/>
      <c r="I17" s="91"/>
      <c r="K17" s="208"/>
      <c r="L17" s="90"/>
      <c r="M17" s="91"/>
    </row>
    <row r="18" spans="2:13" ht="45" customHeight="1" x14ac:dyDescent="0.3">
      <c r="B18" s="206"/>
      <c r="C18" s="90"/>
      <c r="D18" s="91"/>
      <c r="F18" s="214"/>
      <c r="G18" s="218"/>
      <c r="H18" s="219"/>
      <c r="I18" s="91"/>
      <c r="K18" s="208"/>
      <c r="L18" s="90"/>
      <c r="M18" s="91"/>
    </row>
    <row r="19" spans="2:13" ht="45" customHeight="1" x14ac:dyDescent="0.3">
      <c r="B19" s="206"/>
      <c r="C19" s="90"/>
      <c r="D19" s="91"/>
      <c r="F19" s="214"/>
      <c r="G19" s="218"/>
      <c r="H19" s="219"/>
      <c r="I19" s="91"/>
      <c r="K19" s="208"/>
      <c r="L19" s="90"/>
      <c r="M19" s="91"/>
    </row>
    <row r="20" spans="2:13" ht="45" customHeight="1" x14ac:dyDescent="0.3">
      <c r="B20" s="206"/>
      <c r="C20" s="90"/>
      <c r="D20" s="91"/>
      <c r="F20" s="214"/>
      <c r="G20" s="218"/>
      <c r="H20" s="219"/>
      <c r="I20" s="91"/>
      <c r="K20" s="208"/>
      <c r="L20" s="90"/>
      <c r="M20" s="91"/>
    </row>
    <row r="21" spans="2:13" ht="45" customHeight="1" x14ac:dyDescent="0.3">
      <c r="B21" s="206"/>
      <c r="C21" s="90"/>
      <c r="D21" s="91"/>
      <c r="F21" s="214"/>
      <c r="G21" s="218"/>
      <c r="H21" s="219"/>
      <c r="I21" s="91"/>
      <c r="K21" s="208"/>
      <c r="L21" s="90"/>
      <c r="M21" s="91"/>
    </row>
    <row r="22" spans="2:13" ht="45" customHeight="1" x14ac:dyDescent="0.3">
      <c r="B22" s="206"/>
      <c r="C22" s="90"/>
      <c r="D22" s="91"/>
      <c r="F22" s="214"/>
      <c r="G22" s="218"/>
      <c r="H22" s="219"/>
      <c r="I22" s="91"/>
      <c r="K22" s="208"/>
      <c r="L22" s="90"/>
      <c r="M22" s="91"/>
    </row>
    <row r="23" spans="2:13" ht="45" customHeight="1" x14ac:dyDescent="0.3">
      <c r="B23" s="206"/>
      <c r="C23" s="90"/>
      <c r="D23" s="91"/>
      <c r="F23" s="214"/>
      <c r="G23" s="218"/>
      <c r="H23" s="219"/>
      <c r="I23" s="91"/>
      <c r="K23" s="208"/>
      <c r="L23" s="90"/>
      <c r="M23" s="91"/>
    </row>
    <row r="24" spans="2:13" ht="45" customHeight="1" x14ac:dyDescent="0.3">
      <c r="B24" s="206"/>
      <c r="C24" s="90"/>
      <c r="D24" s="91"/>
      <c r="F24" s="214"/>
      <c r="G24" s="218"/>
      <c r="H24" s="219"/>
      <c r="I24" s="91"/>
      <c r="K24" s="208"/>
      <c r="L24" s="90"/>
      <c r="M24" s="91"/>
    </row>
    <row r="25" spans="2:13" ht="45" customHeight="1" x14ac:dyDescent="0.3">
      <c r="B25" s="206"/>
      <c r="C25" s="90"/>
      <c r="D25" s="91"/>
      <c r="F25" s="214"/>
      <c r="G25" s="218"/>
      <c r="H25" s="219"/>
      <c r="I25" s="91"/>
      <c r="K25" s="208"/>
      <c r="L25" s="90"/>
      <c r="M25" s="91"/>
    </row>
    <row r="26" spans="2:13" ht="45" customHeight="1" thickBot="1" x14ac:dyDescent="0.35">
      <c r="B26" s="206"/>
      <c r="C26" s="90"/>
      <c r="D26" s="92"/>
      <c r="F26" s="214"/>
      <c r="G26" s="218"/>
      <c r="H26" s="219"/>
      <c r="I26" s="92"/>
      <c r="K26" s="208"/>
      <c r="L26" s="90"/>
      <c r="M26" s="92"/>
    </row>
    <row r="27" spans="2:13" ht="22.5" customHeight="1" thickBot="1" x14ac:dyDescent="0.3">
      <c r="C27" s="2" t="s">
        <v>4</v>
      </c>
      <c r="D27" s="29">
        <f>SUM(D13:D26)</f>
        <v>0</v>
      </c>
      <c r="H27" s="2" t="s">
        <v>4</v>
      </c>
      <c r="I27" s="29">
        <f>SUM(I13:I26)</f>
        <v>0</v>
      </c>
      <c r="L27" s="2" t="s">
        <v>4</v>
      </c>
      <c r="M27" s="29">
        <f>SUM(M13:M26)</f>
        <v>0</v>
      </c>
    </row>
    <row r="28" spans="2:13" ht="15.75" x14ac:dyDescent="0.25">
      <c r="F28" s="12"/>
      <c r="G28" s="12"/>
      <c r="H28" s="12"/>
      <c r="I28" s="12"/>
    </row>
    <row r="29" spans="2:13" ht="15.75" x14ac:dyDescent="0.25">
      <c r="B29" s="9" t="s">
        <v>6</v>
      </c>
      <c r="C29" s="9" t="s">
        <v>7</v>
      </c>
      <c r="D29" s="9" t="s">
        <v>3</v>
      </c>
      <c r="F29" s="13" t="s">
        <v>6</v>
      </c>
      <c r="G29" s="222" t="s">
        <v>7</v>
      </c>
      <c r="H29" s="223"/>
      <c r="I29" s="13" t="s">
        <v>3</v>
      </c>
    </row>
    <row r="30" spans="2:13" ht="45" customHeight="1" x14ac:dyDescent="0.3">
      <c r="B30" s="205" t="s">
        <v>57</v>
      </c>
      <c r="C30" s="90"/>
      <c r="D30" s="91"/>
      <c r="F30" s="203" t="s">
        <v>58</v>
      </c>
      <c r="G30" s="218"/>
      <c r="H30" s="219"/>
      <c r="I30" s="91"/>
    </row>
    <row r="31" spans="2:13" ht="45" customHeight="1" x14ac:dyDescent="0.3">
      <c r="B31" s="206"/>
      <c r="C31" s="90"/>
      <c r="D31" s="91"/>
      <c r="F31" s="204"/>
      <c r="G31" s="218"/>
      <c r="H31" s="219"/>
      <c r="I31" s="91"/>
    </row>
    <row r="32" spans="2:13" ht="45" customHeight="1" x14ac:dyDescent="0.3">
      <c r="B32" s="206"/>
      <c r="C32" s="90"/>
      <c r="D32" s="91"/>
      <c r="F32" s="204"/>
      <c r="G32" s="218"/>
      <c r="H32" s="219"/>
      <c r="I32" s="91"/>
    </row>
    <row r="33" spans="2:9" ht="45" customHeight="1" x14ac:dyDescent="0.3">
      <c r="B33" s="206"/>
      <c r="C33" s="90"/>
      <c r="D33" s="91"/>
      <c r="F33" s="204"/>
      <c r="G33" s="218"/>
      <c r="H33" s="219"/>
      <c r="I33" s="91"/>
    </row>
    <row r="34" spans="2:9" ht="45" customHeight="1" x14ac:dyDescent="0.3">
      <c r="B34" s="206"/>
      <c r="C34" s="90"/>
      <c r="D34" s="91"/>
      <c r="F34" s="204"/>
      <c r="G34" s="218"/>
      <c r="H34" s="219"/>
      <c r="I34" s="91"/>
    </row>
    <row r="35" spans="2:9" ht="45" customHeight="1" x14ac:dyDescent="0.3">
      <c r="B35" s="206"/>
      <c r="C35" s="90"/>
      <c r="D35" s="91"/>
      <c r="F35" s="204"/>
      <c r="G35" s="218"/>
      <c r="H35" s="219"/>
      <c r="I35" s="91"/>
    </row>
    <row r="36" spans="2:9" ht="45" customHeight="1" x14ac:dyDescent="0.3">
      <c r="B36" s="206"/>
      <c r="C36" s="90"/>
      <c r="D36" s="91"/>
      <c r="F36" s="204"/>
      <c r="G36" s="218"/>
      <c r="H36" s="219"/>
      <c r="I36" s="91"/>
    </row>
    <row r="37" spans="2:9" ht="45" customHeight="1" x14ac:dyDescent="0.3">
      <c r="B37" s="206"/>
      <c r="C37" s="90"/>
      <c r="D37" s="91"/>
      <c r="F37" s="204"/>
      <c r="G37" s="218"/>
      <c r="H37" s="219"/>
      <c r="I37" s="91"/>
    </row>
    <row r="38" spans="2:9" ht="45" customHeight="1" x14ac:dyDescent="0.3">
      <c r="B38" s="206"/>
      <c r="C38" s="90"/>
      <c r="D38" s="91"/>
      <c r="F38" s="204"/>
      <c r="G38" s="218"/>
      <c r="H38" s="219"/>
      <c r="I38" s="91"/>
    </row>
    <row r="39" spans="2:9" ht="45" customHeight="1" x14ac:dyDescent="0.3">
      <c r="B39" s="206"/>
      <c r="C39" s="90"/>
      <c r="D39" s="91"/>
      <c r="F39" s="204"/>
      <c r="G39" s="218"/>
      <c r="H39" s="219"/>
      <c r="I39" s="91"/>
    </row>
    <row r="40" spans="2:9" ht="45" customHeight="1" x14ac:dyDescent="0.3">
      <c r="B40" s="206"/>
      <c r="C40" s="90"/>
      <c r="D40" s="91"/>
      <c r="F40" s="204"/>
      <c r="G40" s="218"/>
      <c r="H40" s="219"/>
      <c r="I40" s="91"/>
    </row>
    <row r="41" spans="2:9" ht="45" customHeight="1" x14ac:dyDescent="0.3">
      <c r="B41" s="206"/>
      <c r="C41" s="90"/>
      <c r="D41" s="91"/>
      <c r="F41" s="204"/>
      <c r="G41" s="218"/>
      <c r="H41" s="219"/>
      <c r="I41" s="91"/>
    </row>
    <row r="42" spans="2:9" ht="45" customHeight="1" x14ac:dyDescent="0.3">
      <c r="B42" s="206"/>
      <c r="C42" s="90"/>
      <c r="D42" s="91"/>
      <c r="F42" s="204"/>
      <c r="G42" s="218"/>
      <c r="H42" s="219"/>
      <c r="I42" s="91"/>
    </row>
    <row r="43" spans="2:9" ht="45" customHeight="1" thickBot="1" x14ac:dyDescent="0.35">
      <c r="B43" s="206"/>
      <c r="C43" s="90"/>
      <c r="D43" s="92"/>
      <c r="F43" s="204"/>
      <c r="G43" s="218"/>
      <c r="H43" s="219"/>
      <c r="I43" s="92"/>
    </row>
    <row r="44" spans="2:9" ht="21.75" customHeight="1" thickBot="1" x14ac:dyDescent="0.3">
      <c r="C44" s="2" t="s">
        <v>4</v>
      </c>
      <c r="D44" s="29">
        <f>SUM(D30:D43)</f>
        <v>0</v>
      </c>
      <c r="H44" s="2" t="s">
        <v>4</v>
      </c>
      <c r="I44" s="29">
        <f>SUM(I30:I43)</f>
        <v>0</v>
      </c>
    </row>
  </sheetData>
  <sheetProtection algorithmName="SHA-512" hashValue="EoCJBWl9kMOWM0UnjqeXHImr6+OCF3XYssTR0RU7g06yNzO9x9NlDr5g/AY42zMB1iidtfWiiB8MTsTJ/sqK0g==" saltValue="iw3urLdpGf+1MTokzGS7ew==" spinCount="100000" sheet="1" objects="1" scenarios="1" selectLockedCells="1"/>
  <dataConsolidate/>
  <mergeCells count="40">
    <mergeCell ref="G42:H42"/>
    <mergeCell ref="G29:H29"/>
    <mergeCell ref="G26:H26"/>
    <mergeCell ref="B30:B43"/>
    <mergeCell ref="F30:F43"/>
    <mergeCell ref="G30:H30"/>
    <mergeCell ref="G31:H31"/>
    <mergeCell ref="G32:H32"/>
    <mergeCell ref="G33:H33"/>
    <mergeCell ref="G34:H34"/>
    <mergeCell ref="G35:H35"/>
    <mergeCell ref="G36:H36"/>
    <mergeCell ref="G43:H43"/>
    <mergeCell ref="G37:H37"/>
    <mergeCell ref="G38:H38"/>
    <mergeCell ref="G39:H39"/>
    <mergeCell ref="G40:H40"/>
    <mergeCell ref="G41:H41"/>
    <mergeCell ref="G25:H25"/>
    <mergeCell ref="B13:B26"/>
    <mergeCell ref="F13:F26"/>
    <mergeCell ref="G13:H13"/>
    <mergeCell ref="K13:K26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12:H12"/>
    <mergeCell ref="F2:K3"/>
    <mergeCell ref="B5:C5"/>
    <mergeCell ref="F6:H6"/>
    <mergeCell ref="C7:D7"/>
    <mergeCell ref="B9:B10"/>
  </mergeCells>
  <conditionalFormatting sqref="G9:H10">
    <cfRule type="cellIs" dxfId="13" priority="6" operator="equal">
      <formula>FALSE</formula>
    </cfRule>
  </conditionalFormatting>
  <conditionalFormatting sqref="I6">
    <cfRule type="containsText" dxfId="12" priority="4" operator="containsText" text="CON POSTERIORIDAD 31/12/2018">
      <formula>NOT(ISERROR(SEARCH("CON POSTERIORIDAD 31/12/2018",I6)))</formula>
    </cfRule>
    <cfRule type="containsText" dxfId="11" priority="5" operator="containsText" text="CON ANTERIORIDAD 01/01/2019">
      <formula>NOT(ISERROR(SEARCH("CON ANTERIORIDAD 01/01/2019",I6)))</formula>
    </cfRule>
  </conditionalFormatting>
  <conditionalFormatting sqref="K6">
    <cfRule type="cellIs" dxfId="10" priority="1" operator="equal">
      <formula>$K$6</formula>
    </cfRule>
    <cfRule type="cellIs" priority="2" operator="equal">
      <formula>"."</formula>
    </cfRule>
    <cfRule type="cellIs" dxfId="9" priority="3" operator="equal">
      <formula>"ATENCIÓN: EN ESTE CASO SÓLO SERÁN ELEGIBLES ACTUACIONES EN EXTERIOR (FUERA DEL INMUEBLE)"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400-000000000000}">
          <x14:formula1>
            <xm:f>'DATOS EJES'!$I$8:$I$9</xm:f>
          </x14:formula1>
          <xm:sqref>D9:D10</xm:sqref>
        </x14:dataValidation>
        <x14:dataValidation type="list" allowBlank="1" showInputMessage="1" showErrorMessage="1" xr:uid="{00000000-0002-0000-0400-000001000000}">
          <x14:formula1>
            <xm:f>'DATOS EJES'!$I$11:$I$13</xm:f>
          </x14:formula1>
          <xm:sqref>I6</xm:sqref>
        </x14:dataValidation>
        <x14:dataValidation type="list" allowBlank="1" showInputMessage="1" showErrorMessage="1" xr:uid="{00000000-0002-0000-0400-000002000000}">
          <x14:formula1>
            <xm:f>'DATOS EJES'!$D$91:$D$110</xm:f>
          </x14:formula1>
          <xm:sqref>L13:L26</xm:sqref>
        </x14:dataValidation>
        <x14:dataValidation type="list" allowBlank="1" showInputMessage="1" showErrorMessage="1" xr:uid="{00000000-0002-0000-0400-000003000000}">
          <x14:formula1>
            <xm:f>'DATOS EJES'!$D$64:$D$90</xm:f>
          </x14:formula1>
          <xm:sqref>G30:H43</xm:sqref>
        </x14:dataValidation>
        <x14:dataValidation type="list" allowBlank="1" showInputMessage="1" showErrorMessage="1" xr:uid="{00000000-0002-0000-0400-000004000000}">
          <x14:formula1>
            <xm:f>'DATOS EJES'!$D$42:$D$63</xm:f>
          </x14:formula1>
          <xm:sqref>G13:H26</xm:sqref>
        </x14:dataValidation>
        <x14:dataValidation type="list" allowBlank="1" showInputMessage="1" showErrorMessage="1" xr:uid="{00000000-0002-0000-0400-000005000000}">
          <x14:formula1>
            <xm:f>'DATOS EJES'!$D$15:$D$41</xm:f>
          </x14:formula1>
          <xm:sqref>C30:C43</xm:sqref>
        </x14:dataValidation>
        <x14:dataValidation type="list" allowBlank="1" showInputMessage="1" showErrorMessage="1" xr:uid="{00000000-0002-0000-0400-000006000000}">
          <x14:formula1>
            <xm:f>'DATOS EJES'!$D$3:$D$14</xm:f>
          </x14:formula1>
          <xm:sqref>C13:C26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1:M44"/>
  <sheetViews>
    <sheetView zoomScale="70" zoomScaleNormal="70" workbookViewId="0">
      <selection activeCell="I6" sqref="I6"/>
    </sheetView>
  </sheetViews>
  <sheetFormatPr baseColWidth="10" defaultRowHeight="15" x14ac:dyDescent="0.25"/>
  <cols>
    <col min="1" max="1" width="2.140625" customWidth="1"/>
    <col min="2" max="2" width="31.7109375" customWidth="1"/>
    <col min="3" max="3" width="53.28515625" customWidth="1"/>
    <col min="4" max="4" width="24" customWidth="1"/>
    <col min="5" max="5" width="2" customWidth="1"/>
    <col min="6" max="6" width="31.7109375" customWidth="1"/>
    <col min="7" max="7" width="26" customWidth="1"/>
    <col min="8" max="8" width="31.7109375" customWidth="1"/>
    <col min="9" max="9" width="25.5703125" customWidth="1"/>
    <col min="10" max="10" width="3.28515625" customWidth="1"/>
    <col min="11" max="11" width="33.140625" customWidth="1"/>
    <col min="12" max="12" width="53.28515625" customWidth="1"/>
    <col min="13" max="13" width="24" customWidth="1"/>
    <col min="14" max="14" width="14" customWidth="1"/>
    <col min="15" max="15" width="33.140625" customWidth="1"/>
  </cols>
  <sheetData>
    <row r="1" spans="2:13" ht="15.75" thickBot="1" x14ac:dyDescent="0.3"/>
    <row r="2" spans="2:13" ht="27" customHeight="1" x14ac:dyDescent="0.25">
      <c r="F2" s="145" t="s">
        <v>54</v>
      </c>
      <c r="G2" s="146"/>
      <c r="H2" s="146"/>
      <c r="I2" s="146"/>
      <c r="J2" s="146"/>
      <c r="K2" s="147"/>
    </row>
    <row r="3" spans="2:13" ht="15.75" customHeight="1" thickBot="1" x14ac:dyDescent="0.3">
      <c r="F3" s="148"/>
      <c r="G3" s="149"/>
      <c r="H3" s="149"/>
      <c r="I3" s="149"/>
      <c r="J3" s="149"/>
      <c r="K3" s="150"/>
    </row>
    <row r="5" spans="2:13" ht="18.75" customHeight="1" thickBot="1" x14ac:dyDescent="0.35">
      <c r="B5" s="224"/>
      <c r="C5" s="224"/>
      <c r="I5" s="28"/>
    </row>
    <row r="6" spans="2:13" ht="145.5" customHeight="1" thickBot="1" x14ac:dyDescent="0.3">
      <c r="F6" s="215" t="s">
        <v>62</v>
      </c>
      <c r="G6" s="216"/>
      <c r="H6" s="217"/>
      <c r="I6" s="93"/>
      <c r="K6" s="73" t="str">
        <f>IF(I6="CON POSTERIORIDAD 31/12/2018", "ATENCIÓN: 
EN ESTE CASO, NO PODRÁN ELEGIR LAS ACT. Nº 14, 17, 24, 41, 42, 43, 44, 45, 46, 47, 52, 55, 94, 96 y CONSULTAR LAS Nº 5, 13, 16, 22, 56, 103",".")</f>
        <v>.</v>
      </c>
    </row>
    <row r="7" spans="2:13" ht="44.25" customHeight="1" thickBot="1" x14ac:dyDescent="0.3">
      <c r="B7" s="26" t="s">
        <v>78</v>
      </c>
      <c r="C7" s="211"/>
      <c r="D7" s="212"/>
    </row>
    <row r="8" spans="2:13" ht="51.75" customHeight="1" x14ac:dyDescent="0.25">
      <c r="B8" s="27" t="s">
        <v>38</v>
      </c>
      <c r="C8" s="94"/>
      <c r="D8" s="33" t="s">
        <v>73</v>
      </c>
      <c r="F8" s="25" t="s">
        <v>65</v>
      </c>
      <c r="G8" s="25" t="s">
        <v>66</v>
      </c>
      <c r="H8" s="25" t="s">
        <v>72</v>
      </c>
      <c r="I8" s="43" t="s">
        <v>60</v>
      </c>
      <c r="K8" s="23" t="s">
        <v>45</v>
      </c>
    </row>
    <row r="9" spans="2:13" ht="30" customHeight="1" thickBot="1" x14ac:dyDescent="0.4">
      <c r="B9" s="209" t="s">
        <v>39</v>
      </c>
      <c r="C9" s="30" t="s">
        <v>40</v>
      </c>
      <c r="D9" s="88"/>
      <c r="F9" s="89"/>
      <c r="G9" s="35" t="b">
        <f>IF(D9="SI",IF(F9&lt;30,'DATOS EJES'!L3,IF(F9&lt;=80,'DATOS EJES'!L4,'DATOS EJES'!L5)))</f>
        <v>0</v>
      </c>
      <c r="H9" s="35" t="b">
        <f>IF(D9="SI",IF(F9&lt;30,'DATOS EJES'!M3,IF(F9&lt;=80,'DATOS EJES'!M4,'DATOS EJES'!M5)))</f>
        <v>0</v>
      </c>
      <c r="I9" s="37" t="str">
        <f>IF(AND(K9&gt;=G9,K9&lt;H9),"CUMPLE","NO CUMPLE")</f>
        <v>NO CUMPLE</v>
      </c>
      <c r="K9" s="24">
        <f>SUM(D27+D44+I27+I44+M27)</f>
        <v>0</v>
      </c>
    </row>
    <row r="10" spans="2:13" ht="30" customHeight="1" x14ac:dyDescent="0.35">
      <c r="B10" s="210"/>
      <c r="C10" s="31" t="s">
        <v>41</v>
      </c>
      <c r="D10" s="88"/>
      <c r="F10" s="89"/>
      <c r="G10" s="36" t="b">
        <f>IF(D10="SI",IF(F10&lt;100,'DATOS EJES'!O3,IF(F10&lt;=399,'DATOS EJES'!O4,IF(F10&lt;=1000,'DATOS EJES'!O5,'DATOS EJES'!O6))))</f>
        <v>0</v>
      </c>
      <c r="H10" s="36" t="b">
        <f>IF(D10="SI",IF(F10&lt;100,'DATOS EJES'!P3,IF(F10&lt;=399,'DATOS EJES'!P4,IF(F10&lt;=1000,'DATOS EJES'!P5,'DATOS EJES'!P6))))</f>
        <v>0</v>
      </c>
      <c r="I10" s="37" t="str">
        <f>IF(AND(K9&gt;=G10,K10&lt;H10),"CUMPLE","NO CUMPLE")</f>
        <v>NO CUMPLE</v>
      </c>
    </row>
    <row r="12" spans="2:13" ht="15.75" x14ac:dyDescent="0.25">
      <c r="B12" s="9" t="s">
        <v>6</v>
      </c>
      <c r="C12" s="9" t="s">
        <v>7</v>
      </c>
      <c r="D12" s="9" t="s">
        <v>3</v>
      </c>
      <c r="E12" s="1"/>
      <c r="F12" s="10" t="s">
        <v>6</v>
      </c>
      <c r="G12" s="220" t="s">
        <v>7</v>
      </c>
      <c r="H12" s="221"/>
      <c r="I12" s="10" t="s">
        <v>3</v>
      </c>
      <c r="K12" s="11" t="s">
        <v>6</v>
      </c>
      <c r="L12" s="11" t="s">
        <v>7</v>
      </c>
      <c r="M12" s="11" t="s">
        <v>3</v>
      </c>
    </row>
    <row r="13" spans="2:13" ht="45" customHeight="1" x14ac:dyDescent="0.3">
      <c r="B13" s="205" t="s">
        <v>55</v>
      </c>
      <c r="C13" s="90"/>
      <c r="D13" s="91"/>
      <c r="F13" s="213" t="s">
        <v>56</v>
      </c>
      <c r="G13" s="218"/>
      <c r="H13" s="219"/>
      <c r="I13" s="91"/>
      <c r="K13" s="207" t="s">
        <v>59</v>
      </c>
      <c r="L13" s="90"/>
      <c r="M13" s="91"/>
    </row>
    <row r="14" spans="2:13" ht="45" customHeight="1" x14ac:dyDescent="0.3">
      <c r="B14" s="206"/>
      <c r="C14" s="90"/>
      <c r="D14" s="91"/>
      <c r="F14" s="214"/>
      <c r="G14" s="218"/>
      <c r="H14" s="219"/>
      <c r="I14" s="91"/>
      <c r="K14" s="208"/>
      <c r="L14" s="90"/>
      <c r="M14" s="91"/>
    </row>
    <row r="15" spans="2:13" ht="45" customHeight="1" x14ac:dyDescent="0.3">
      <c r="B15" s="206"/>
      <c r="C15" s="90"/>
      <c r="D15" s="91"/>
      <c r="F15" s="214"/>
      <c r="G15" s="218"/>
      <c r="H15" s="219"/>
      <c r="I15" s="91"/>
      <c r="K15" s="208"/>
      <c r="L15" s="90"/>
      <c r="M15" s="91"/>
    </row>
    <row r="16" spans="2:13" ht="45" customHeight="1" x14ac:dyDescent="0.3">
      <c r="B16" s="206"/>
      <c r="C16" s="90"/>
      <c r="D16" s="91"/>
      <c r="F16" s="214"/>
      <c r="G16" s="218"/>
      <c r="H16" s="219"/>
      <c r="I16" s="91"/>
      <c r="K16" s="208"/>
      <c r="L16" s="90"/>
      <c r="M16" s="91"/>
    </row>
    <row r="17" spans="2:13" ht="45" customHeight="1" x14ac:dyDescent="0.3">
      <c r="B17" s="206"/>
      <c r="C17" s="90"/>
      <c r="D17" s="91"/>
      <c r="F17" s="214"/>
      <c r="G17" s="218"/>
      <c r="H17" s="219"/>
      <c r="I17" s="91"/>
      <c r="K17" s="208"/>
      <c r="L17" s="90"/>
      <c r="M17" s="91"/>
    </row>
    <row r="18" spans="2:13" ht="45" customHeight="1" x14ac:dyDescent="0.3">
      <c r="B18" s="206"/>
      <c r="C18" s="90"/>
      <c r="D18" s="91"/>
      <c r="F18" s="214"/>
      <c r="G18" s="218"/>
      <c r="H18" s="219"/>
      <c r="I18" s="91"/>
      <c r="K18" s="208"/>
      <c r="L18" s="90"/>
      <c r="M18" s="91"/>
    </row>
    <row r="19" spans="2:13" ht="45" customHeight="1" x14ac:dyDescent="0.3">
      <c r="B19" s="206"/>
      <c r="C19" s="90"/>
      <c r="D19" s="91"/>
      <c r="F19" s="214"/>
      <c r="G19" s="218"/>
      <c r="H19" s="219"/>
      <c r="I19" s="91"/>
      <c r="K19" s="208"/>
      <c r="L19" s="90"/>
      <c r="M19" s="91"/>
    </row>
    <row r="20" spans="2:13" ht="45" customHeight="1" x14ac:dyDescent="0.3">
      <c r="B20" s="206"/>
      <c r="C20" s="90"/>
      <c r="D20" s="91"/>
      <c r="F20" s="214"/>
      <c r="G20" s="218"/>
      <c r="H20" s="219"/>
      <c r="I20" s="91"/>
      <c r="K20" s="208"/>
      <c r="L20" s="90"/>
      <c r="M20" s="91"/>
    </row>
    <row r="21" spans="2:13" ht="45" customHeight="1" x14ac:dyDescent="0.3">
      <c r="B21" s="206"/>
      <c r="C21" s="90"/>
      <c r="D21" s="91"/>
      <c r="F21" s="214"/>
      <c r="G21" s="218"/>
      <c r="H21" s="219"/>
      <c r="I21" s="91"/>
      <c r="K21" s="208"/>
      <c r="L21" s="90"/>
      <c r="M21" s="91"/>
    </row>
    <row r="22" spans="2:13" ht="45" customHeight="1" x14ac:dyDescent="0.3">
      <c r="B22" s="206"/>
      <c r="C22" s="90"/>
      <c r="D22" s="91"/>
      <c r="F22" s="214"/>
      <c r="G22" s="218"/>
      <c r="H22" s="219"/>
      <c r="I22" s="91"/>
      <c r="K22" s="208"/>
      <c r="L22" s="90"/>
      <c r="M22" s="91"/>
    </row>
    <row r="23" spans="2:13" ht="45" customHeight="1" x14ac:dyDescent="0.3">
      <c r="B23" s="206"/>
      <c r="C23" s="90"/>
      <c r="D23" s="91"/>
      <c r="F23" s="214"/>
      <c r="G23" s="218"/>
      <c r="H23" s="219"/>
      <c r="I23" s="91"/>
      <c r="K23" s="208"/>
      <c r="L23" s="90"/>
      <c r="M23" s="91"/>
    </row>
    <row r="24" spans="2:13" ht="45" customHeight="1" x14ac:dyDescent="0.3">
      <c r="B24" s="206"/>
      <c r="C24" s="90"/>
      <c r="D24" s="91"/>
      <c r="F24" s="214"/>
      <c r="G24" s="218"/>
      <c r="H24" s="219"/>
      <c r="I24" s="91"/>
      <c r="K24" s="208"/>
      <c r="L24" s="90"/>
      <c r="M24" s="91"/>
    </row>
    <row r="25" spans="2:13" ht="45" customHeight="1" x14ac:dyDescent="0.3">
      <c r="B25" s="206"/>
      <c r="C25" s="90"/>
      <c r="D25" s="91"/>
      <c r="F25" s="214"/>
      <c r="G25" s="218"/>
      <c r="H25" s="219"/>
      <c r="I25" s="91"/>
      <c r="K25" s="208"/>
      <c r="L25" s="90"/>
      <c r="M25" s="91"/>
    </row>
    <row r="26" spans="2:13" ht="45" customHeight="1" thickBot="1" x14ac:dyDescent="0.35">
      <c r="B26" s="206"/>
      <c r="C26" s="90"/>
      <c r="D26" s="92"/>
      <c r="F26" s="214"/>
      <c r="G26" s="218"/>
      <c r="H26" s="219"/>
      <c r="I26" s="92"/>
      <c r="K26" s="208"/>
      <c r="L26" s="90"/>
      <c r="M26" s="92"/>
    </row>
    <row r="27" spans="2:13" ht="22.5" customHeight="1" thickBot="1" x14ac:dyDescent="0.3">
      <c r="C27" s="2" t="s">
        <v>4</v>
      </c>
      <c r="D27" s="29">
        <f>SUM(D13:D26)</f>
        <v>0</v>
      </c>
      <c r="H27" s="2" t="s">
        <v>4</v>
      </c>
      <c r="I27" s="29">
        <f>SUM(I13:I26)</f>
        <v>0</v>
      </c>
      <c r="L27" s="2" t="s">
        <v>4</v>
      </c>
      <c r="M27" s="29">
        <f>SUM(M13:M26)</f>
        <v>0</v>
      </c>
    </row>
    <row r="28" spans="2:13" ht="15.75" x14ac:dyDescent="0.25">
      <c r="F28" s="12"/>
      <c r="G28" s="12"/>
      <c r="H28" s="12"/>
      <c r="I28" s="12"/>
    </row>
    <row r="29" spans="2:13" ht="15.75" x14ac:dyDescent="0.25">
      <c r="B29" s="9" t="s">
        <v>6</v>
      </c>
      <c r="C29" s="9" t="s">
        <v>7</v>
      </c>
      <c r="D29" s="9" t="s">
        <v>3</v>
      </c>
      <c r="F29" s="13" t="s">
        <v>6</v>
      </c>
      <c r="G29" s="222" t="s">
        <v>7</v>
      </c>
      <c r="H29" s="223"/>
      <c r="I29" s="13" t="s">
        <v>3</v>
      </c>
    </row>
    <row r="30" spans="2:13" ht="45" customHeight="1" x14ac:dyDescent="0.3">
      <c r="B30" s="205" t="s">
        <v>57</v>
      </c>
      <c r="C30" s="90"/>
      <c r="D30" s="91"/>
      <c r="F30" s="203" t="s">
        <v>58</v>
      </c>
      <c r="G30" s="218"/>
      <c r="H30" s="219"/>
      <c r="I30" s="91"/>
    </row>
    <row r="31" spans="2:13" ht="45" customHeight="1" x14ac:dyDescent="0.3">
      <c r="B31" s="206"/>
      <c r="C31" s="90"/>
      <c r="D31" s="91"/>
      <c r="F31" s="204"/>
      <c r="G31" s="218"/>
      <c r="H31" s="219"/>
      <c r="I31" s="91"/>
    </row>
    <row r="32" spans="2:13" ht="45" customHeight="1" x14ac:dyDescent="0.3">
      <c r="B32" s="206"/>
      <c r="C32" s="90"/>
      <c r="D32" s="91"/>
      <c r="F32" s="204"/>
      <c r="G32" s="218"/>
      <c r="H32" s="219"/>
      <c r="I32" s="91"/>
    </row>
    <row r="33" spans="2:9" ht="45" customHeight="1" x14ac:dyDescent="0.3">
      <c r="B33" s="206"/>
      <c r="C33" s="90"/>
      <c r="D33" s="91"/>
      <c r="F33" s="204"/>
      <c r="G33" s="218"/>
      <c r="H33" s="219"/>
      <c r="I33" s="91"/>
    </row>
    <row r="34" spans="2:9" ht="45" customHeight="1" x14ac:dyDescent="0.3">
      <c r="B34" s="206"/>
      <c r="C34" s="90"/>
      <c r="D34" s="91"/>
      <c r="F34" s="204"/>
      <c r="G34" s="218"/>
      <c r="H34" s="219"/>
      <c r="I34" s="91"/>
    </row>
    <row r="35" spans="2:9" ht="45" customHeight="1" x14ac:dyDescent="0.3">
      <c r="B35" s="206"/>
      <c r="C35" s="90"/>
      <c r="D35" s="91"/>
      <c r="F35" s="204"/>
      <c r="G35" s="218"/>
      <c r="H35" s="219"/>
      <c r="I35" s="91"/>
    </row>
    <row r="36" spans="2:9" ht="45" customHeight="1" x14ac:dyDescent="0.3">
      <c r="B36" s="206"/>
      <c r="C36" s="90"/>
      <c r="D36" s="91"/>
      <c r="F36" s="204"/>
      <c r="G36" s="218"/>
      <c r="H36" s="219"/>
      <c r="I36" s="91"/>
    </row>
    <row r="37" spans="2:9" ht="45" customHeight="1" x14ac:dyDescent="0.3">
      <c r="B37" s="206"/>
      <c r="C37" s="90"/>
      <c r="D37" s="91"/>
      <c r="F37" s="204"/>
      <c r="G37" s="218"/>
      <c r="H37" s="219"/>
      <c r="I37" s="91"/>
    </row>
    <row r="38" spans="2:9" ht="45" customHeight="1" x14ac:dyDescent="0.3">
      <c r="B38" s="206"/>
      <c r="C38" s="90"/>
      <c r="D38" s="91"/>
      <c r="F38" s="204"/>
      <c r="G38" s="218"/>
      <c r="H38" s="219"/>
      <c r="I38" s="91"/>
    </row>
    <row r="39" spans="2:9" ht="45" customHeight="1" x14ac:dyDescent="0.3">
      <c r="B39" s="206"/>
      <c r="C39" s="90"/>
      <c r="D39" s="91"/>
      <c r="F39" s="204"/>
      <c r="G39" s="218"/>
      <c r="H39" s="219"/>
      <c r="I39" s="91"/>
    </row>
    <row r="40" spans="2:9" ht="45" customHeight="1" x14ac:dyDescent="0.3">
      <c r="B40" s="206"/>
      <c r="C40" s="90"/>
      <c r="D40" s="91"/>
      <c r="F40" s="204"/>
      <c r="G40" s="218"/>
      <c r="H40" s="219"/>
      <c r="I40" s="91"/>
    </row>
    <row r="41" spans="2:9" ht="45" customHeight="1" x14ac:dyDescent="0.3">
      <c r="B41" s="206"/>
      <c r="C41" s="90"/>
      <c r="D41" s="91"/>
      <c r="F41" s="204"/>
      <c r="G41" s="218"/>
      <c r="H41" s="219"/>
      <c r="I41" s="91"/>
    </row>
    <row r="42" spans="2:9" ht="45" customHeight="1" x14ac:dyDescent="0.3">
      <c r="B42" s="206"/>
      <c r="C42" s="90"/>
      <c r="D42" s="91"/>
      <c r="F42" s="204"/>
      <c r="G42" s="218"/>
      <c r="H42" s="219"/>
      <c r="I42" s="91"/>
    </row>
    <row r="43" spans="2:9" ht="45" customHeight="1" thickBot="1" x14ac:dyDescent="0.35">
      <c r="B43" s="206"/>
      <c r="C43" s="90"/>
      <c r="D43" s="92"/>
      <c r="F43" s="204"/>
      <c r="G43" s="218"/>
      <c r="H43" s="219"/>
      <c r="I43" s="92"/>
    </row>
    <row r="44" spans="2:9" ht="21.75" customHeight="1" thickBot="1" x14ac:dyDescent="0.3">
      <c r="C44" s="2" t="s">
        <v>4</v>
      </c>
      <c r="D44" s="29">
        <f>SUM(D30:D43)</f>
        <v>0</v>
      </c>
      <c r="H44" s="2" t="s">
        <v>4</v>
      </c>
      <c r="I44" s="29">
        <f>SUM(I30:I43)</f>
        <v>0</v>
      </c>
    </row>
  </sheetData>
  <sheetProtection algorithmName="SHA-512" hashValue="0V9ZwEBnNy1f2/xZ3FbZzUfDI4A9gmGTWN5jm9bZmqB4hChqXAnSnIuSM31imeGJTyKGoyl2z+0FnU4jCUpvUg==" saltValue="+PHzGGOq3TE1e40Wcdq8/Q==" spinCount="100000" sheet="1" objects="1" scenarios="1" selectLockedCells="1"/>
  <dataConsolidate/>
  <mergeCells count="40">
    <mergeCell ref="G42:H42"/>
    <mergeCell ref="G29:H29"/>
    <mergeCell ref="G26:H26"/>
    <mergeCell ref="B30:B43"/>
    <mergeCell ref="F30:F43"/>
    <mergeCell ref="G30:H30"/>
    <mergeCell ref="G31:H31"/>
    <mergeCell ref="G32:H32"/>
    <mergeCell ref="G33:H33"/>
    <mergeCell ref="G34:H34"/>
    <mergeCell ref="G35:H35"/>
    <mergeCell ref="G36:H36"/>
    <mergeCell ref="G43:H43"/>
    <mergeCell ref="G37:H37"/>
    <mergeCell ref="G38:H38"/>
    <mergeCell ref="G39:H39"/>
    <mergeCell ref="G40:H40"/>
    <mergeCell ref="G41:H41"/>
    <mergeCell ref="G25:H25"/>
    <mergeCell ref="B13:B26"/>
    <mergeCell ref="F13:F26"/>
    <mergeCell ref="G13:H13"/>
    <mergeCell ref="K13:K26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12:H12"/>
    <mergeCell ref="F2:K3"/>
    <mergeCell ref="B5:C5"/>
    <mergeCell ref="F6:H6"/>
    <mergeCell ref="C7:D7"/>
    <mergeCell ref="B9:B10"/>
  </mergeCells>
  <conditionalFormatting sqref="G9:H10">
    <cfRule type="cellIs" dxfId="8" priority="6" operator="equal">
      <formula>FALSE</formula>
    </cfRule>
  </conditionalFormatting>
  <conditionalFormatting sqref="I6">
    <cfRule type="containsText" dxfId="7" priority="4" operator="containsText" text="CON POSTERIORIDAD 31/12/2018">
      <formula>NOT(ISERROR(SEARCH("CON POSTERIORIDAD 31/12/2018",I6)))</formula>
    </cfRule>
    <cfRule type="containsText" dxfId="6" priority="5" operator="containsText" text="CON ANTERIORIDAD 01/01/2019">
      <formula>NOT(ISERROR(SEARCH("CON ANTERIORIDAD 01/01/2019",I6)))</formula>
    </cfRule>
  </conditionalFormatting>
  <conditionalFormatting sqref="K6">
    <cfRule type="cellIs" dxfId="5" priority="1" operator="equal">
      <formula>$K$6</formula>
    </cfRule>
    <cfRule type="cellIs" priority="2" operator="equal">
      <formula>"."</formula>
    </cfRule>
    <cfRule type="cellIs" dxfId="4" priority="3" operator="equal">
      <formula>"ATENCIÓN: EN ESTE CASO SÓLO SERÁN ELEGIBLES ACTUACIONES EN EXTERIOR (FUERA DEL INMUEBLE)"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500-000000000000}">
          <x14:formula1>
            <xm:f>'DATOS EJES'!$I$8:$I$9</xm:f>
          </x14:formula1>
          <xm:sqref>D9:D10</xm:sqref>
        </x14:dataValidation>
        <x14:dataValidation type="list" allowBlank="1" showInputMessage="1" showErrorMessage="1" xr:uid="{00000000-0002-0000-0500-000001000000}">
          <x14:formula1>
            <xm:f>'DATOS EJES'!$I$11:$I$13</xm:f>
          </x14:formula1>
          <xm:sqref>I6</xm:sqref>
        </x14:dataValidation>
        <x14:dataValidation type="list" allowBlank="1" showInputMessage="1" showErrorMessage="1" xr:uid="{00000000-0002-0000-0500-000002000000}">
          <x14:formula1>
            <xm:f>'DATOS EJES'!$D$91:$D$110</xm:f>
          </x14:formula1>
          <xm:sqref>L13:L26</xm:sqref>
        </x14:dataValidation>
        <x14:dataValidation type="list" allowBlank="1" showInputMessage="1" showErrorMessage="1" xr:uid="{00000000-0002-0000-0500-000003000000}">
          <x14:formula1>
            <xm:f>'DATOS EJES'!$D$64:$D$90</xm:f>
          </x14:formula1>
          <xm:sqref>G30:H43</xm:sqref>
        </x14:dataValidation>
        <x14:dataValidation type="list" allowBlank="1" showInputMessage="1" showErrorMessage="1" xr:uid="{00000000-0002-0000-0500-000004000000}">
          <x14:formula1>
            <xm:f>'DATOS EJES'!$D$42:$D$63</xm:f>
          </x14:formula1>
          <xm:sqref>G13:H26</xm:sqref>
        </x14:dataValidation>
        <x14:dataValidation type="list" allowBlank="1" showInputMessage="1" showErrorMessage="1" xr:uid="{00000000-0002-0000-0500-000005000000}">
          <x14:formula1>
            <xm:f>'DATOS EJES'!$D$15:$D$41</xm:f>
          </x14:formula1>
          <xm:sqref>C30:C43</xm:sqref>
        </x14:dataValidation>
        <x14:dataValidation type="list" allowBlank="1" showInputMessage="1" showErrorMessage="1" xr:uid="{00000000-0002-0000-0500-000006000000}">
          <x14:formula1>
            <xm:f>'DATOS EJES'!$D$3:$D$14</xm:f>
          </x14:formula1>
          <xm:sqref>C13:C26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B1:M44"/>
  <sheetViews>
    <sheetView topLeftCell="B1" zoomScale="72" zoomScaleNormal="72" workbookViewId="0">
      <selection activeCell="C8" sqref="C8"/>
    </sheetView>
  </sheetViews>
  <sheetFormatPr baseColWidth="10" defaultRowHeight="15" x14ac:dyDescent="0.25"/>
  <cols>
    <col min="1" max="1" width="2.140625" customWidth="1"/>
    <col min="2" max="2" width="31.7109375" customWidth="1"/>
    <col min="3" max="3" width="53.28515625" customWidth="1"/>
    <col min="4" max="4" width="24" customWidth="1"/>
    <col min="5" max="5" width="2" customWidth="1"/>
    <col min="6" max="6" width="31.7109375" customWidth="1"/>
    <col min="7" max="7" width="26" customWidth="1"/>
    <col min="8" max="8" width="31.7109375" customWidth="1"/>
    <col min="9" max="9" width="24" customWidth="1"/>
    <col min="10" max="10" width="3.28515625" customWidth="1"/>
    <col min="11" max="11" width="33.140625" customWidth="1"/>
    <col min="12" max="12" width="53.28515625" customWidth="1"/>
    <col min="13" max="13" width="24" customWidth="1"/>
    <col min="14" max="14" width="14" customWidth="1"/>
    <col min="15" max="15" width="33.140625" customWidth="1"/>
  </cols>
  <sheetData>
    <row r="1" spans="2:13" ht="15.75" thickBot="1" x14ac:dyDescent="0.3"/>
    <row r="2" spans="2:13" ht="27" customHeight="1" x14ac:dyDescent="0.25">
      <c r="F2" s="145" t="s">
        <v>54</v>
      </c>
      <c r="G2" s="146"/>
      <c r="H2" s="146"/>
      <c r="I2" s="146"/>
      <c r="J2" s="146"/>
      <c r="K2" s="147"/>
    </row>
    <row r="3" spans="2:13" ht="15.75" customHeight="1" thickBot="1" x14ac:dyDescent="0.3">
      <c r="F3" s="148"/>
      <c r="G3" s="149"/>
      <c r="H3" s="149"/>
      <c r="I3" s="149"/>
      <c r="J3" s="149"/>
      <c r="K3" s="150"/>
    </row>
    <row r="5" spans="2:13" ht="18.75" customHeight="1" thickBot="1" x14ac:dyDescent="0.35">
      <c r="B5" s="224"/>
      <c r="C5" s="224"/>
      <c r="I5" s="28"/>
    </row>
    <row r="6" spans="2:13" ht="144.75" customHeight="1" thickBot="1" x14ac:dyDescent="0.3">
      <c r="F6" s="215" t="s">
        <v>62</v>
      </c>
      <c r="G6" s="216"/>
      <c r="H6" s="217"/>
      <c r="I6" s="93"/>
      <c r="K6" s="73" t="str">
        <f>IF(I6="CON POSTERIORIDAD 31/12/2018", "ATENCIÓN: 
EN ESTE CASO, NO PODRÁN ELEGIR LAS ACT. Nº 14, 17, 24, 41, 42, 43, 44, 45, 46, 47, 52, 55, 94, 96 y CONSULTAR LAS Nº 5, 13, 16, 22, 56, 103",".")</f>
        <v>.</v>
      </c>
    </row>
    <row r="7" spans="2:13" ht="44.25" customHeight="1" thickBot="1" x14ac:dyDescent="0.3">
      <c r="B7" s="26" t="s">
        <v>79</v>
      </c>
      <c r="C7" s="211"/>
      <c r="D7" s="212"/>
    </row>
    <row r="8" spans="2:13" ht="51.75" customHeight="1" x14ac:dyDescent="0.25">
      <c r="B8" s="27" t="s">
        <v>38</v>
      </c>
      <c r="C8" s="96"/>
      <c r="D8" s="33" t="s">
        <v>73</v>
      </c>
      <c r="F8" s="25" t="s">
        <v>65</v>
      </c>
      <c r="G8" s="25" t="s">
        <v>66</v>
      </c>
      <c r="H8" s="25" t="s">
        <v>72</v>
      </c>
      <c r="I8" s="43" t="s">
        <v>60</v>
      </c>
      <c r="K8" s="23" t="s">
        <v>45</v>
      </c>
    </row>
    <row r="9" spans="2:13" ht="30" customHeight="1" thickBot="1" x14ac:dyDescent="0.4">
      <c r="B9" s="209" t="s">
        <v>39</v>
      </c>
      <c r="C9" s="30" t="s">
        <v>40</v>
      </c>
      <c r="D9" s="88"/>
      <c r="F9" s="89"/>
      <c r="G9" s="35" t="b">
        <f>IF(D9="SI",IF(F9&lt;30,'DATOS EJES'!L3,IF(F9&lt;=80,'DATOS EJES'!L4,'DATOS EJES'!L5)))</f>
        <v>0</v>
      </c>
      <c r="H9" s="35" t="b">
        <f>IF(D9="SI",IF(F9&lt;30,'DATOS EJES'!M3,IF(F9&lt;=80,'DATOS EJES'!M4,'DATOS EJES'!M5)))</f>
        <v>0</v>
      </c>
      <c r="I9" s="37" t="str">
        <f>IF(AND(K9&gt;=G9,K9&lt;H9),"CUMPLE","NO CUMPLE")</f>
        <v>NO CUMPLE</v>
      </c>
      <c r="K9" s="24">
        <f>SUM(D27+D44+I27+I44+M27)</f>
        <v>0</v>
      </c>
    </row>
    <row r="10" spans="2:13" ht="30" customHeight="1" x14ac:dyDescent="0.35">
      <c r="B10" s="210"/>
      <c r="C10" s="31" t="s">
        <v>41</v>
      </c>
      <c r="D10" s="88"/>
      <c r="F10" s="89"/>
      <c r="G10" s="36" t="b">
        <f>IF(D10="SI",IF(F10&lt;100,'DATOS EJES'!O3,IF(F10&lt;=399,'DATOS EJES'!O4,IF(F10&lt;=1000,'DATOS EJES'!O5,'DATOS EJES'!O6))))</f>
        <v>0</v>
      </c>
      <c r="H10" s="36" t="b">
        <f>IF(D10="SI",IF(F10&lt;100,'DATOS EJES'!P3,IF(F10&lt;=399,'DATOS EJES'!P4,IF(F10&lt;=1000,'DATOS EJES'!P5,'DATOS EJES'!P6))))</f>
        <v>0</v>
      </c>
      <c r="I10" s="37" t="str">
        <f>IF(AND(K9&gt;=G10,K10&lt;H10),"CUMPLE","NO CUMPLE")</f>
        <v>NO CUMPLE</v>
      </c>
    </row>
    <row r="12" spans="2:13" ht="15.75" x14ac:dyDescent="0.25">
      <c r="B12" s="9" t="s">
        <v>6</v>
      </c>
      <c r="C12" s="9" t="s">
        <v>7</v>
      </c>
      <c r="D12" s="9" t="s">
        <v>3</v>
      </c>
      <c r="E12" s="1"/>
      <c r="F12" s="10" t="s">
        <v>6</v>
      </c>
      <c r="G12" s="220" t="s">
        <v>7</v>
      </c>
      <c r="H12" s="221"/>
      <c r="I12" s="10" t="s">
        <v>3</v>
      </c>
      <c r="K12" s="11" t="s">
        <v>6</v>
      </c>
      <c r="L12" s="11" t="s">
        <v>7</v>
      </c>
      <c r="M12" s="11" t="s">
        <v>3</v>
      </c>
    </row>
    <row r="13" spans="2:13" ht="45" customHeight="1" x14ac:dyDescent="0.3">
      <c r="B13" s="205" t="s">
        <v>55</v>
      </c>
      <c r="C13" s="90"/>
      <c r="D13" s="91"/>
      <c r="F13" s="213" t="s">
        <v>56</v>
      </c>
      <c r="G13" s="218"/>
      <c r="H13" s="219"/>
      <c r="I13" s="91"/>
      <c r="K13" s="207" t="s">
        <v>59</v>
      </c>
      <c r="L13" s="90"/>
      <c r="M13" s="91"/>
    </row>
    <row r="14" spans="2:13" ht="45" customHeight="1" x14ac:dyDescent="0.3">
      <c r="B14" s="206"/>
      <c r="C14" s="90"/>
      <c r="D14" s="91"/>
      <c r="F14" s="214"/>
      <c r="G14" s="218"/>
      <c r="H14" s="219"/>
      <c r="I14" s="91"/>
      <c r="K14" s="208"/>
      <c r="L14" s="90"/>
      <c r="M14" s="91"/>
    </row>
    <row r="15" spans="2:13" ht="45" customHeight="1" x14ac:dyDescent="0.3">
      <c r="B15" s="206"/>
      <c r="C15" s="90"/>
      <c r="D15" s="91"/>
      <c r="F15" s="214"/>
      <c r="G15" s="218"/>
      <c r="H15" s="219"/>
      <c r="I15" s="91"/>
      <c r="K15" s="208"/>
      <c r="L15" s="90"/>
      <c r="M15" s="91"/>
    </row>
    <row r="16" spans="2:13" ht="45" customHeight="1" x14ac:dyDescent="0.3">
      <c r="B16" s="206"/>
      <c r="C16" s="90"/>
      <c r="D16" s="91"/>
      <c r="F16" s="214"/>
      <c r="G16" s="218"/>
      <c r="H16" s="219"/>
      <c r="I16" s="91"/>
      <c r="K16" s="208"/>
      <c r="L16" s="90"/>
      <c r="M16" s="91"/>
    </row>
    <row r="17" spans="2:13" ht="45" customHeight="1" x14ac:dyDescent="0.3">
      <c r="B17" s="206"/>
      <c r="C17" s="90"/>
      <c r="D17" s="91"/>
      <c r="F17" s="214"/>
      <c r="G17" s="218"/>
      <c r="H17" s="219"/>
      <c r="I17" s="91"/>
      <c r="K17" s="208"/>
      <c r="L17" s="90"/>
      <c r="M17" s="91"/>
    </row>
    <row r="18" spans="2:13" ht="45" customHeight="1" x14ac:dyDescent="0.3">
      <c r="B18" s="206"/>
      <c r="C18" s="90"/>
      <c r="D18" s="91"/>
      <c r="F18" s="214"/>
      <c r="G18" s="218"/>
      <c r="H18" s="219"/>
      <c r="I18" s="91"/>
      <c r="K18" s="208"/>
      <c r="L18" s="90"/>
      <c r="M18" s="91"/>
    </row>
    <row r="19" spans="2:13" ht="45" customHeight="1" x14ac:dyDescent="0.3">
      <c r="B19" s="206"/>
      <c r="C19" s="90"/>
      <c r="D19" s="91"/>
      <c r="F19" s="214"/>
      <c r="G19" s="218"/>
      <c r="H19" s="219"/>
      <c r="I19" s="91"/>
      <c r="K19" s="208"/>
      <c r="L19" s="90"/>
      <c r="M19" s="91"/>
    </row>
    <row r="20" spans="2:13" ht="45" customHeight="1" x14ac:dyDescent="0.3">
      <c r="B20" s="206"/>
      <c r="C20" s="90"/>
      <c r="D20" s="91"/>
      <c r="F20" s="214"/>
      <c r="G20" s="218"/>
      <c r="H20" s="219"/>
      <c r="I20" s="91"/>
      <c r="K20" s="208"/>
      <c r="L20" s="90"/>
      <c r="M20" s="91"/>
    </row>
    <row r="21" spans="2:13" ht="45" customHeight="1" x14ac:dyDescent="0.3">
      <c r="B21" s="206"/>
      <c r="C21" s="90"/>
      <c r="D21" s="91"/>
      <c r="F21" s="214"/>
      <c r="G21" s="218"/>
      <c r="H21" s="219"/>
      <c r="I21" s="91"/>
      <c r="K21" s="208"/>
      <c r="L21" s="90"/>
      <c r="M21" s="91"/>
    </row>
    <row r="22" spans="2:13" ht="45" customHeight="1" x14ac:dyDescent="0.3">
      <c r="B22" s="206"/>
      <c r="C22" s="90"/>
      <c r="D22" s="91"/>
      <c r="F22" s="214"/>
      <c r="G22" s="218"/>
      <c r="H22" s="219"/>
      <c r="I22" s="91"/>
      <c r="K22" s="208"/>
      <c r="L22" s="90"/>
      <c r="M22" s="91"/>
    </row>
    <row r="23" spans="2:13" ht="45" customHeight="1" x14ac:dyDescent="0.3">
      <c r="B23" s="206"/>
      <c r="C23" s="90"/>
      <c r="D23" s="91"/>
      <c r="F23" s="214"/>
      <c r="G23" s="218"/>
      <c r="H23" s="219"/>
      <c r="I23" s="91"/>
      <c r="K23" s="208"/>
      <c r="L23" s="90"/>
      <c r="M23" s="91"/>
    </row>
    <row r="24" spans="2:13" ht="45" customHeight="1" x14ac:dyDescent="0.3">
      <c r="B24" s="206"/>
      <c r="C24" s="90"/>
      <c r="D24" s="91"/>
      <c r="F24" s="214"/>
      <c r="G24" s="218"/>
      <c r="H24" s="219"/>
      <c r="I24" s="91"/>
      <c r="K24" s="208"/>
      <c r="L24" s="90"/>
      <c r="M24" s="91"/>
    </row>
    <row r="25" spans="2:13" ht="45" customHeight="1" x14ac:dyDescent="0.3">
      <c r="B25" s="206"/>
      <c r="C25" s="90"/>
      <c r="D25" s="91"/>
      <c r="F25" s="214"/>
      <c r="G25" s="218"/>
      <c r="H25" s="219"/>
      <c r="I25" s="91"/>
      <c r="K25" s="208"/>
      <c r="L25" s="90"/>
      <c r="M25" s="91"/>
    </row>
    <row r="26" spans="2:13" ht="45" customHeight="1" thickBot="1" x14ac:dyDescent="0.35">
      <c r="B26" s="206"/>
      <c r="C26" s="90"/>
      <c r="D26" s="92"/>
      <c r="F26" s="214"/>
      <c r="G26" s="218"/>
      <c r="H26" s="219"/>
      <c r="I26" s="92"/>
      <c r="K26" s="208"/>
      <c r="L26" s="90"/>
      <c r="M26" s="92"/>
    </row>
    <row r="27" spans="2:13" ht="22.5" customHeight="1" thickBot="1" x14ac:dyDescent="0.3">
      <c r="C27" s="2" t="s">
        <v>4</v>
      </c>
      <c r="D27" s="29">
        <f>SUM(D13:D26)</f>
        <v>0</v>
      </c>
      <c r="H27" s="2" t="s">
        <v>4</v>
      </c>
      <c r="I27" s="29">
        <f>SUM(I13:I26)</f>
        <v>0</v>
      </c>
      <c r="L27" s="2" t="s">
        <v>4</v>
      </c>
      <c r="M27" s="29">
        <f>SUM(M13:M26)</f>
        <v>0</v>
      </c>
    </row>
    <row r="28" spans="2:13" ht="15.75" x14ac:dyDescent="0.25">
      <c r="F28" s="12"/>
      <c r="G28" s="12"/>
      <c r="H28" s="12"/>
      <c r="I28" s="12"/>
    </row>
    <row r="29" spans="2:13" ht="15.75" x14ac:dyDescent="0.25">
      <c r="B29" s="9" t="s">
        <v>6</v>
      </c>
      <c r="C29" s="9" t="s">
        <v>7</v>
      </c>
      <c r="D29" s="9" t="s">
        <v>3</v>
      </c>
      <c r="F29" s="13" t="s">
        <v>6</v>
      </c>
      <c r="G29" s="222" t="s">
        <v>7</v>
      </c>
      <c r="H29" s="223"/>
      <c r="I29" s="13" t="s">
        <v>3</v>
      </c>
    </row>
    <row r="30" spans="2:13" ht="45" customHeight="1" x14ac:dyDescent="0.3">
      <c r="B30" s="205" t="s">
        <v>57</v>
      </c>
      <c r="C30" s="90"/>
      <c r="D30" s="91"/>
      <c r="F30" s="203" t="s">
        <v>58</v>
      </c>
      <c r="G30" s="218"/>
      <c r="H30" s="219"/>
      <c r="I30" s="91"/>
    </row>
    <row r="31" spans="2:13" ht="45" customHeight="1" x14ac:dyDescent="0.3">
      <c r="B31" s="206"/>
      <c r="C31" s="90"/>
      <c r="D31" s="91"/>
      <c r="F31" s="204"/>
      <c r="G31" s="218"/>
      <c r="H31" s="219"/>
      <c r="I31" s="91"/>
    </row>
    <row r="32" spans="2:13" ht="45" customHeight="1" x14ac:dyDescent="0.3">
      <c r="B32" s="206"/>
      <c r="C32" s="90"/>
      <c r="D32" s="91"/>
      <c r="F32" s="204"/>
      <c r="G32" s="218"/>
      <c r="H32" s="219"/>
      <c r="I32" s="91"/>
    </row>
    <row r="33" spans="2:9" ht="45" customHeight="1" x14ac:dyDescent="0.3">
      <c r="B33" s="206"/>
      <c r="C33" s="90"/>
      <c r="D33" s="91"/>
      <c r="F33" s="204"/>
      <c r="G33" s="218"/>
      <c r="H33" s="219"/>
      <c r="I33" s="91"/>
    </row>
    <row r="34" spans="2:9" ht="45" customHeight="1" x14ac:dyDescent="0.3">
      <c r="B34" s="206"/>
      <c r="C34" s="90"/>
      <c r="D34" s="91"/>
      <c r="F34" s="204"/>
      <c r="G34" s="218"/>
      <c r="H34" s="219"/>
      <c r="I34" s="91"/>
    </row>
    <row r="35" spans="2:9" ht="45" customHeight="1" x14ac:dyDescent="0.3">
      <c r="B35" s="206"/>
      <c r="C35" s="90"/>
      <c r="D35" s="91"/>
      <c r="F35" s="204"/>
      <c r="G35" s="218"/>
      <c r="H35" s="219"/>
      <c r="I35" s="91"/>
    </row>
    <row r="36" spans="2:9" ht="45" customHeight="1" x14ac:dyDescent="0.3">
      <c r="B36" s="206"/>
      <c r="C36" s="90"/>
      <c r="D36" s="91"/>
      <c r="F36" s="204"/>
      <c r="G36" s="218"/>
      <c r="H36" s="219"/>
      <c r="I36" s="91"/>
    </row>
    <row r="37" spans="2:9" ht="45" customHeight="1" x14ac:dyDescent="0.3">
      <c r="B37" s="206"/>
      <c r="C37" s="90"/>
      <c r="D37" s="91"/>
      <c r="F37" s="204"/>
      <c r="G37" s="218"/>
      <c r="H37" s="219"/>
      <c r="I37" s="91"/>
    </row>
    <row r="38" spans="2:9" ht="45" customHeight="1" x14ac:dyDescent="0.3">
      <c r="B38" s="206"/>
      <c r="C38" s="90"/>
      <c r="D38" s="91"/>
      <c r="F38" s="204"/>
      <c r="G38" s="218"/>
      <c r="H38" s="219"/>
      <c r="I38" s="91"/>
    </row>
    <row r="39" spans="2:9" ht="45" customHeight="1" x14ac:dyDescent="0.3">
      <c r="B39" s="206"/>
      <c r="C39" s="90"/>
      <c r="D39" s="91"/>
      <c r="F39" s="204"/>
      <c r="G39" s="218"/>
      <c r="H39" s="219"/>
      <c r="I39" s="91"/>
    </row>
    <row r="40" spans="2:9" ht="45" customHeight="1" x14ac:dyDescent="0.3">
      <c r="B40" s="206"/>
      <c r="C40" s="90"/>
      <c r="D40" s="91"/>
      <c r="F40" s="204"/>
      <c r="G40" s="218"/>
      <c r="H40" s="219"/>
      <c r="I40" s="91"/>
    </row>
    <row r="41" spans="2:9" ht="45" customHeight="1" x14ac:dyDescent="0.3">
      <c r="B41" s="206"/>
      <c r="C41" s="90"/>
      <c r="D41" s="91"/>
      <c r="F41" s="204"/>
      <c r="G41" s="218"/>
      <c r="H41" s="219"/>
      <c r="I41" s="91"/>
    </row>
    <row r="42" spans="2:9" ht="45" customHeight="1" x14ac:dyDescent="0.3">
      <c r="B42" s="206"/>
      <c r="C42" s="90"/>
      <c r="D42" s="91"/>
      <c r="F42" s="204"/>
      <c r="G42" s="218"/>
      <c r="H42" s="219"/>
      <c r="I42" s="91"/>
    </row>
    <row r="43" spans="2:9" ht="45" customHeight="1" thickBot="1" x14ac:dyDescent="0.35">
      <c r="B43" s="206"/>
      <c r="C43" s="90"/>
      <c r="D43" s="92"/>
      <c r="F43" s="204"/>
      <c r="G43" s="218"/>
      <c r="H43" s="219"/>
      <c r="I43" s="92"/>
    </row>
    <row r="44" spans="2:9" ht="21.75" customHeight="1" thickBot="1" x14ac:dyDescent="0.3">
      <c r="C44" s="2" t="s">
        <v>4</v>
      </c>
      <c r="D44" s="29">
        <f>SUM(D30:D43)</f>
        <v>0</v>
      </c>
      <c r="H44" s="2" t="s">
        <v>4</v>
      </c>
      <c r="I44" s="29">
        <f>SUM(I30:I43)</f>
        <v>0</v>
      </c>
    </row>
  </sheetData>
  <sheetProtection algorithmName="SHA-512" hashValue="aqaLd6gB3sZ52op8ncHghQsZK8qups9kdxnWvGzdU0eFcCoMnmQg3H22TAwEcsgurNzUyXXcdVlVw5MIKtGAeg==" saltValue="rzrVNU0BOEC2FCQBwhRY1A==" spinCount="100000" sheet="1" objects="1" scenarios="1" selectLockedCells="1"/>
  <dataConsolidate/>
  <mergeCells count="40">
    <mergeCell ref="G42:H42"/>
    <mergeCell ref="G29:H29"/>
    <mergeCell ref="G26:H26"/>
    <mergeCell ref="B30:B43"/>
    <mergeCell ref="F30:F43"/>
    <mergeCell ref="G30:H30"/>
    <mergeCell ref="G31:H31"/>
    <mergeCell ref="G32:H32"/>
    <mergeCell ref="G33:H33"/>
    <mergeCell ref="G34:H34"/>
    <mergeCell ref="G35:H35"/>
    <mergeCell ref="G36:H36"/>
    <mergeCell ref="G43:H43"/>
    <mergeCell ref="G37:H37"/>
    <mergeCell ref="G38:H38"/>
    <mergeCell ref="G39:H39"/>
    <mergeCell ref="G40:H40"/>
    <mergeCell ref="G41:H41"/>
    <mergeCell ref="G25:H25"/>
    <mergeCell ref="B13:B26"/>
    <mergeCell ref="F13:F26"/>
    <mergeCell ref="G13:H13"/>
    <mergeCell ref="K13:K26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12:H12"/>
    <mergeCell ref="F2:K3"/>
    <mergeCell ref="B5:C5"/>
    <mergeCell ref="F6:H6"/>
    <mergeCell ref="C7:D7"/>
    <mergeCell ref="B9:B10"/>
  </mergeCells>
  <conditionalFormatting sqref="G9:H10">
    <cfRule type="cellIs" dxfId="3" priority="6" operator="equal">
      <formula>FALSE</formula>
    </cfRule>
  </conditionalFormatting>
  <conditionalFormatting sqref="I6">
    <cfRule type="containsText" dxfId="2" priority="4" operator="containsText" text="CON POSTERIORIDAD 31/12/2018">
      <formula>NOT(ISERROR(SEARCH("CON POSTERIORIDAD 31/12/2018",I6)))</formula>
    </cfRule>
    <cfRule type="containsText" dxfId="1" priority="5" operator="containsText" text="CON ANTERIORIDAD 01/01/2019">
      <formula>NOT(ISERROR(SEARCH("CON ANTERIORIDAD 01/01/2019",I6)))</formula>
    </cfRule>
  </conditionalFormatting>
  <conditionalFormatting sqref="K6">
    <cfRule type="cellIs" dxfId="0" priority="1" operator="equal">
      <formula>$K$6</formula>
    </cfRule>
    <cfRule type="cellIs" priority="2" operator="equal">
      <formula>"."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600-000000000000}">
          <x14:formula1>
            <xm:f>'DATOS EJES'!$I$8:$I$9</xm:f>
          </x14:formula1>
          <xm:sqref>D9:D10</xm:sqref>
        </x14:dataValidation>
        <x14:dataValidation type="list" allowBlank="1" showInputMessage="1" showErrorMessage="1" xr:uid="{00000000-0002-0000-0600-000001000000}">
          <x14:formula1>
            <xm:f>'DATOS EJES'!$I$11:$I$13</xm:f>
          </x14:formula1>
          <xm:sqref>I6</xm:sqref>
        </x14:dataValidation>
        <x14:dataValidation type="list" allowBlank="1" showInputMessage="1" showErrorMessage="1" xr:uid="{00000000-0002-0000-0600-000002000000}">
          <x14:formula1>
            <xm:f>'DATOS EJES'!$D$91:$D$110</xm:f>
          </x14:formula1>
          <xm:sqref>L13:L26</xm:sqref>
        </x14:dataValidation>
        <x14:dataValidation type="list" allowBlank="1" showInputMessage="1" showErrorMessage="1" xr:uid="{00000000-0002-0000-0600-000003000000}">
          <x14:formula1>
            <xm:f>'DATOS EJES'!$D$64:$D$90</xm:f>
          </x14:formula1>
          <xm:sqref>G30:H43</xm:sqref>
        </x14:dataValidation>
        <x14:dataValidation type="list" allowBlank="1" showInputMessage="1" showErrorMessage="1" xr:uid="{00000000-0002-0000-0600-000004000000}">
          <x14:formula1>
            <xm:f>'DATOS EJES'!$D$42:$D$63</xm:f>
          </x14:formula1>
          <xm:sqref>G13:H26</xm:sqref>
        </x14:dataValidation>
        <x14:dataValidation type="list" allowBlank="1" showInputMessage="1" showErrorMessage="1" xr:uid="{00000000-0002-0000-0600-000005000000}">
          <x14:formula1>
            <xm:f>'DATOS EJES'!$D$15:$D$41</xm:f>
          </x14:formula1>
          <xm:sqref>C30:C43</xm:sqref>
        </x14:dataValidation>
        <x14:dataValidation type="list" allowBlank="1" showInputMessage="1" showErrorMessage="1" xr:uid="{00000000-0002-0000-0600-000006000000}">
          <x14:formula1>
            <xm:f>'DATOS EJES'!$D$3:$D$14</xm:f>
          </x14:formula1>
          <xm:sqref>C13:C26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B1:P115"/>
  <sheetViews>
    <sheetView workbookViewId="0">
      <selection activeCell="B2" sqref="B2:D3"/>
    </sheetView>
  </sheetViews>
  <sheetFormatPr baseColWidth="10" defaultRowHeight="15" x14ac:dyDescent="0.25"/>
  <cols>
    <col min="4" max="4" width="38" customWidth="1"/>
    <col min="9" max="9" width="27.85546875" customWidth="1"/>
    <col min="10" max="10" width="22.5703125" customWidth="1"/>
    <col min="15" max="15" width="13.42578125" customWidth="1"/>
  </cols>
  <sheetData>
    <row r="1" spans="2:16" ht="15.75" thickBot="1" x14ac:dyDescent="0.3">
      <c r="L1" s="226" t="s">
        <v>70</v>
      </c>
      <c r="M1" s="226"/>
      <c r="O1" s="226" t="s">
        <v>71</v>
      </c>
      <c r="P1" s="226"/>
    </row>
    <row r="2" spans="2:16" ht="23.25" thickBot="1" x14ac:dyDescent="0.3">
      <c r="B2" s="3" t="s">
        <v>11</v>
      </c>
      <c r="C2" s="4" t="s">
        <v>12</v>
      </c>
      <c r="D2" s="4" t="s">
        <v>13</v>
      </c>
      <c r="E2" s="4" t="s">
        <v>14</v>
      </c>
      <c r="F2" s="4" t="s">
        <v>15</v>
      </c>
      <c r="L2" t="s">
        <v>67</v>
      </c>
      <c r="M2" t="s">
        <v>68</v>
      </c>
      <c r="O2" t="s">
        <v>69</v>
      </c>
      <c r="P2" t="s">
        <v>68</v>
      </c>
    </row>
    <row r="3" spans="2:16" ht="95.25" thickBot="1" x14ac:dyDescent="0.35">
      <c r="B3" s="65" t="s">
        <v>5</v>
      </c>
      <c r="C3" s="66" t="s">
        <v>171</v>
      </c>
      <c r="D3" s="67" t="s">
        <v>21</v>
      </c>
      <c r="E3" s="66">
        <v>1</v>
      </c>
      <c r="F3" s="68">
        <v>1</v>
      </c>
      <c r="I3" s="32" t="s">
        <v>64</v>
      </c>
      <c r="J3" s="32" t="s">
        <v>48</v>
      </c>
      <c r="L3" s="34">
        <v>30000</v>
      </c>
      <c r="M3" s="34">
        <v>100000</v>
      </c>
      <c r="O3" s="34">
        <v>20000</v>
      </c>
      <c r="P3" s="34">
        <v>40000</v>
      </c>
    </row>
    <row r="4" spans="2:16" ht="32.25" thickBot="1" x14ac:dyDescent="0.35">
      <c r="B4" s="65" t="s">
        <v>5</v>
      </c>
      <c r="C4" s="66" t="s">
        <v>172</v>
      </c>
      <c r="D4" s="67" t="s">
        <v>22</v>
      </c>
      <c r="E4" s="66">
        <v>1</v>
      </c>
      <c r="F4" s="68">
        <v>1</v>
      </c>
      <c r="I4" s="32" t="s">
        <v>46</v>
      </c>
      <c r="J4" s="32" t="s">
        <v>49</v>
      </c>
      <c r="L4" s="34">
        <v>50000</v>
      </c>
      <c r="M4" s="34">
        <v>150000</v>
      </c>
      <c r="O4" s="34">
        <v>30000</v>
      </c>
      <c r="P4" s="34">
        <v>75000</v>
      </c>
    </row>
    <row r="5" spans="2:16" ht="48" thickBot="1" x14ac:dyDescent="0.35">
      <c r="B5" s="65" t="s">
        <v>5</v>
      </c>
      <c r="C5" s="66" t="s">
        <v>173</v>
      </c>
      <c r="D5" s="67" t="s">
        <v>23</v>
      </c>
      <c r="E5" s="66">
        <v>1</v>
      </c>
      <c r="F5" s="68">
        <v>1</v>
      </c>
      <c r="I5" s="32" t="s">
        <v>47</v>
      </c>
      <c r="J5" s="32" t="s">
        <v>50</v>
      </c>
      <c r="L5" s="34">
        <v>75000</v>
      </c>
      <c r="M5" s="34">
        <v>300000</v>
      </c>
      <c r="O5" s="34">
        <v>50000</v>
      </c>
      <c r="P5" s="34">
        <v>100000</v>
      </c>
    </row>
    <row r="6" spans="2:16" ht="95.25" thickBot="1" x14ac:dyDescent="0.35">
      <c r="B6" s="65" t="s">
        <v>5</v>
      </c>
      <c r="C6" s="66" t="s">
        <v>174</v>
      </c>
      <c r="D6" s="67" t="s">
        <v>24</v>
      </c>
      <c r="E6" s="66">
        <v>35</v>
      </c>
      <c r="F6" s="68">
        <v>1</v>
      </c>
      <c r="I6" s="32"/>
      <c r="J6" s="32" t="s">
        <v>51</v>
      </c>
      <c r="O6" s="34">
        <v>75000</v>
      </c>
      <c r="P6" s="34">
        <v>200000</v>
      </c>
    </row>
    <row r="7" spans="2:16" ht="79.5" thickBot="1" x14ac:dyDescent="0.3">
      <c r="B7" s="65" t="s">
        <v>5</v>
      </c>
      <c r="C7" s="66" t="s">
        <v>175</v>
      </c>
      <c r="D7" s="67" t="s">
        <v>25</v>
      </c>
      <c r="E7" s="66">
        <v>35</v>
      </c>
      <c r="F7" s="68">
        <v>1</v>
      </c>
    </row>
    <row r="8" spans="2:16" ht="63.75" thickBot="1" x14ac:dyDescent="0.3">
      <c r="B8" s="65" t="s">
        <v>5</v>
      </c>
      <c r="C8" s="66" t="s">
        <v>176</v>
      </c>
      <c r="D8" s="67" t="s">
        <v>26</v>
      </c>
      <c r="E8" s="66">
        <v>36</v>
      </c>
      <c r="F8" s="68">
        <v>1</v>
      </c>
    </row>
    <row r="9" spans="2:16" ht="48" thickBot="1" x14ac:dyDescent="0.55000000000000004">
      <c r="B9" s="65" t="s">
        <v>5</v>
      </c>
      <c r="C9" s="66" t="s">
        <v>177</v>
      </c>
      <c r="D9" s="67" t="s">
        <v>27</v>
      </c>
      <c r="E9" s="66">
        <v>37</v>
      </c>
      <c r="F9" s="68">
        <v>1</v>
      </c>
      <c r="I9" s="15" t="s">
        <v>52</v>
      </c>
    </row>
    <row r="10" spans="2:16" ht="48" thickBot="1" x14ac:dyDescent="0.55000000000000004">
      <c r="B10" s="65" t="s">
        <v>5</v>
      </c>
      <c r="C10" s="66" t="s">
        <v>178</v>
      </c>
      <c r="D10" s="67" t="s">
        <v>28</v>
      </c>
      <c r="E10" s="66">
        <v>37</v>
      </c>
      <c r="F10" s="68">
        <v>1</v>
      </c>
      <c r="I10" s="15" t="s">
        <v>53</v>
      </c>
    </row>
    <row r="11" spans="2:16" ht="48" thickBot="1" x14ac:dyDescent="0.3">
      <c r="B11" s="65" t="s">
        <v>5</v>
      </c>
      <c r="C11" s="66" t="s">
        <v>179</v>
      </c>
      <c r="D11" s="67" t="s">
        <v>29</v>
      </c>
      <c r="E11" s="66">
        <v>37</v>
      </c>
      <c r="F11" s="68">
        <v>1</v>
      </c>
    </row>
    <row r="12" spans="2:16" ht="63.75" thickBot="1" x14ac:dyDescent="0.55000000000000004">
      <c r="B12" s="65" t="s">
        <v>5</v>
      </c>
      <c r="C12" s="66" t="s">
        <v>180</v>
      </c>
      <c r="D12" s="67" t="s">
        <v>30</v>
      </c>
      <c r="E12" s="66">
        <v>37</v>
      </c>
      <c r="F12" s="68">
        <v>1</v>
      </c>
      <c r="I12" s="15" t="s">
        <v>61</v>
      </c>
    </row>
    <row r="13" spans="2:16" ht="95.25" thickBot="1" x14ac:dyDescent="0.55000000000000004">
      <c r="B13" s="65" t="s">
        <v>5</v>
      </c>
      <c r="C13" s="66" t="s">
        <v>181</v>
      </c>
      <c r="D13" s="67" t="s">
        <v>31</v>
      </c>
      <c r="E13" s="66">
        <v>37</v>
      </c>
      <c r="F13" s="68">
        <v>1</v>
      </c>
      <c r="I13" s="15" t="s">
        <v>63</v>
      </c>
    </row>
    <row r="14" spans="2:16" ht="189.75" thickBot="1" x14ac:dyDescent="0.3">
      <c r="B14" s="65" t="s">
        <v>5</v>
      </c>
      <c r="C14" s="66" t="s">
        <v>182</v>
      </c>
      <c r="D14" s="67" t="s">
        <v>32</v>
      </c>
      <c r="E14" s="66">
        <v>37</v>
      </c>
      <c r="F14" s="68">
        <v>1</v>
      </c>
    </row>
    <row r="15" spans="2:16" ht="95.25" thickBot="1" x14ac:dyDescent="0.3">
      <c r="B15" s="65" t="s">
        <v>5</v>
      </c>
      <c r="C15" s="66" t="s">
        <v>183</v>
      </c>
      <c r="D15" s="67" t="s">
        <v>33</v>
      </c>
      <c r="E15" s="66">
        <v>40</v>
      </c>
      <c r="F15" s="68">
        <v>0.4</v>
      </c>
    </row>
    <row r="16" spans="2:16" ht="32.25" thickBot="1" x14ac:dyDescent="0.3">
      <c r="B16" s="65" t="s">
        <v>5</v>
      </c>
      <c r="C16" s="66" t="s">
        <v>184</v>
      </c>
      <c r="D16" s="67" t="s">
        <v>34</v>
      </c>
      <c r="E16" s="66">
        <v>40</v>
      </c>
      <c r="F16" s="68">
        <v>0.4</v>
      </c>
    </row>
    <row r="17" spans="2:6" ht="48" thickBot="1" x14ac:dyDescent="0.3">
      <c r="B17" s="65" t="s">
        <v>5</v>
      </c>
      <c r="C17" s="66" t="s">
        <v>185</v>
      </c>
      <c r="D17" s="67" t="s">
        <v>35</v>
      </c>
      <c r="E17" s="66">
        <v>40</v>
      </c>
      <c r="F17" s="68">
        <v>0.4</v>
      </c>
    </row>
    <row r="18" spans="2:6" ht="63.75" thickBot="1" x14ac:dyDescent="0.3">
      <c r="B18" s="65" t="s">
        <v>5</v>
      </c>
      <c r="C18" s="66" t="s">
        <v>186</v>
      </c>
      <c r="D18" s="67" t="s">
        <v>36</v>
      </c>
      <c r="E18" s="66" t="s">
        <v>16</v>
      </c>
      <c r="F18" s="68">
        <v>0.4</v>
      </c>
    </row>
    <row r="19" spans="2:6" ht="32.25" thickBot="1" x14ac:dyDescent="0.3">
      <c r="B19" s="65" t="s">
        <v>5</v>
      </c>
      <c r="C19" s="66" t="s">
        <v>187</v>
      </c>
      <c r="D19" s="67" t="s">
        <v>37</v>
      </c>
      <c r="E19" s="66">
        <v>44</v>
      </c>
      <c r="F19" s="68">
        <v>0.4</v>
      </c>
    </row>
    <row r="20" spans="2:6" ht="32.25" thickBot="1" x14ac:dyDescent="0.3">
      <c r="B20" s="65" t="s">
        <v>5</v>
      </c>
      <c r="C20" s="66" t="s">
        <v>188</v>
      </c>
      <c r="D20" s="67" t="s">
        <v>89</v>
      </c>
      <c r="E20" s="66">
        <v>44</v>
      </c>
      <c r="F20" s="68">
        <v>0.4</v>
      </c>
    </row>
    <row r="21" spans="2:6" ht="63.75" thickBot="1" x14ac:dyDescent="0.3">
      <c r="B21" s="65" t="s">
        <v>5</v>
      </c>
      <c r="C21" s="66" t="s">
        <v>189</v>
      </c>
      <c r="D21" s="67" t="s">
        <v>90</v>
      </c>
      <c r="E21" s="66">
        <v>44</v>
      </c>
      <c r="F21" s="68">
        <v>0.4</v>
      </c>
    </row>
    <row r="22" spans="2:6" ht="79.5" thickBot="1" x14ac:dyDescent="0.3">
      <c r="B22" s="65" t="s">
        <v>5</v>
      </c>
      <c r="C22" s="66" t="s">
        <v>190</v>
      </c>
      <c r="D22" s="67" t="s">
        <v>91</v>
      </c>
      <c r="E22" s="66">
        <v>44</v>
      </c>
      <c r="F22" s="68">
        <v>0.4</v>
      </c>
    </row>
    <row r="23" spans="2:6" ht="48" thickBot="1" x14ac:dyDescent="0.3">
      <c r="B23" s="65" t="s">
        <v>5</v>
      </c>
      <c r="C23" s="66" t="s">
        <v>191</v>
      </c>
      <c r="D23" s="67" t="s">
        <v>92</v>
      </c>
      <c r="E23" s="66">
        <v>44</v>
      </c>
      <c r="F23" s="68">
        <v>0.4</v>
      </c>
    </row>
    <row r="24" spans="2:6" ht="48" thickBot="1" x14ac:dyDescent="0.3">
      <c r="B24" s="65" t="s">
        <v>5</v>
      </c>
      <c r="C24" s="66" t="s">
        <v>192</v>
      </c>
      <c r="D24" s="67" t="s">
        <v>93</v>
      </c>
      <c r="E24" s="66">
        <v>44</v>
      </c>
      <c r="F24" s="68">
        <v>0.4</v>
      </c>
    </row>
    <row r="25" spans="2:6" ht="79.5" thickBot="1" x14ac:dyDescent="0.3">
      <c r="B25" s="69" t="s">
        <v>5</v>
      </c>
      <c r="C25" s="69" t="s">
        <v>193</v>
      </c>
      <c r="D25" s="70" t="s">
        <v>94</v>
      </c>
      <c r="E25" s="69">
        <v>48</v>
      </c>
      <c r="F25" s="71">
        <v>0.4</v>
      </c>
    </row>
    <row r="26" spans="2:6" ht="32.25" thickBot="1" x14ac:dyDescent="0.3">
      <c r="B26" s="65" t="s">
        <v>5</v>
      </c>
      <c r="C26" s="66" t="s">
        <v>194</v>
      </c>
      <c r="D26" s="67" t="s">
        <v>95</v>
      </c>
      <c r="E26" s="66">
        <v>48</v>
      </c>
      <c r="F26" s="68">
        <v>0.4</v>
      </c>
    </row>
    <row r="27" spans="2:6" ht="48" thickBot="1" x14ac:dyDescent="0.3">
      <c r="B27" s="65" t="s">
        <v>5</v>
      </c>
      <c r="C27" s="66" t="s">
        <v>195</v>
      </c>
      <c r="D27" s="67" t="s">
        <v>96</v>
      </c>
      <c r="E27" s="66">
        <v>48</v>
      </c>
      <c r="F27" s="68">
        <v>0.4</v>
      </c>
    </row>
    <row r="28" spans="2:6" ht="48" thickBot="1" x14ac:dyDescent="0.3">
      <c r="B28" s="65" t="s">
        <v>5</v>
      </c>
      <c r="C28" s="66" t="s">
        <v>196</v>
      </c>
      <c r="D28" s="67" t="s">
        <v>97</v>
      </c>
      <c r="E28" s="66">
        <v>49</v>
      </c>
      <c r="F28" s="68">
        <v>0.4</v>
      </c>
    </row>
    <row r="29" spans="2:6" ht="79.5" thickBot="1" x14ac:dyDescent="0.3">
      <c r="B29" s="65" t="s">
        <v>5</v>
      </c>
      <c r="C29" s="66" t="s">
        <v>197</v>
      </c>
      <c r="D29" s="67" t="s">
        <v>98</v>
      </c>
      <c r="E29" s="66">
        <v>49</v>
      </c>
      <c r="F29" s="68">
        <v>0.4</v>
      </c>
    </row>
    <row r="30" spans="2:6" ht="48" thickBot="1" x14ac:dyDescent="0.3">
      <c r="B30" s="65" t="s">
        <v>5</v>
      </c>
      <c r="C30" s="66" t="s">
        <v>198</v>
      </c>
      <c r="D30" s="67" t="s">
        <v>99</v>
      </c>
      <c r="E30" s="66">
        <v>49</v>
      </c>
      <c r="F30" s="68">
        <v>0.4</v>
      </c>
    </row>
    <row r="31" spans="2:6" ht="63.75" thickBot="1" x14ac:dyDescent="0.3">
      <c r="B31" s="65" t="s">
        <v>5</v>
      </c>
      <c r="C31" s="66" t="s">
        <v>199</v>
      </c>
      <c r="D31" s="67" t="s">
        <v>100</v>
      </c>
      <c r="E31" s="66">
        <v>49</v>
      </c>
      <c r="F31" s="68">
        <v>0.4</v>
      </c>
    </row>
    <row r="32" spans="2:6" ht="48" thickBot="1" x14ac:dyDescent="0.3">
      <c r="B32" s="65" t="s">
        <v>5</v>
      </c>
      <c r="C32" s="66" t="s">
        <v>200</v>
      </c>
      <c r="D32" s="67" t="s">
        <v>101</v>
      </c>
      <c r="E32" s="66">
        <v>49</v>
      </c>
      <c r="F32" s="68">
        <v>0.4</v>
      </c>
    </row>
    <row r="33" spans="2:6" ht="63.75" thickBot="1" x14ac:dyDescent="0.3">
      <c r="B33" s="65" t="s">
        <v>5</v>
      </c>
      <c r="C33" s="66" t="s">
        <v>201</v>
      </c>
      <c r="D33" s="67" t="s">
        <v>102</v>
      </c>
      <c r="E33" s="66">
        <v>49</v>
      </c>
      <c r="F33" s="68">
        <v>0.4</v>
      </c>
    </row>
    <row r="34" spans="2:6" ht="48" thickBot="1" x14ac:dyDescent="0.3">
      <c r="B34" s="65" t="s">
        <v>5</v>
      </c>
      <c r="C34" s="66" t="s">
        <v>202</v>
      </c>
      <c r="D34" s="67" t="s">
        <v>103</v>
      </c>
      <c r="E34" s="66">
        <v>49</v>
      </c>
      <c r="F34" s="68">
        <v>0.4</v>
      </c>
    </row>
    <row r="35" spans="2:6" ht="48" thickBot="1" x14ac:dyDescent="0.3">
      <c r="B35" s="65" t="s">
        <v>5</v>
      </c>
      <c r="C35" s="66" t="s">
        <v>203</v>
      </c>
      <c r="D35" s="67" t="s">
        <v>104</v>
      </c>
      <c r="E35" s="66">
        <v>50</v>
      </c>
      <c r="F35" s="68">
        <v>0.4</v>
      </c>
    </row>
    <row r="36" spans="2:6" ht="79.5" thickBot="1" x14ac:dyDescent="0.3">
      <c r="B36" s="65" t="s">
        <v>5</v>
      </c>
      <c r="C36" s="66" t="s">
        <v>204</v>
      </c>
      <c r="D36" s="67" t="s">
        <v>105</v>
      </c>
      <c r="E36" s="66">
        <v>50</v>
      </c>
      <c r="F36" s="68">
        <v>0.4</v>
      </c>
    </row>
    <row r="37" spans="2:6" ht="32.25" thickBot="1" x14ac:dyDescent="0.3">
      <c r="B37" s="65" t="s">
        <v>5</v>
      </c>
      <c r="C37" s="66" t="s">
        <v>205</v>
      </c>
      <c r="D37" s="67" t="s">
        <v>106</v>
      </c>
      <c r="E37" s="66">
        <v>50</v>
      </c>
      <c r="F37" s="68">
        <v>0.4</v>
      </c>
    </row>
    <row r="38" spans="2:6" ht="32.25" thickBot="1" x14ac:dyDescent="0.3">
      <c r="B38" s="65" t="s">
        <v>5</v>
      </c>
      <c r="C38" s="66" t="s">
        <v>206</v>
      </c>
      <c r="D38" s="67" t="s">
        <v>107</v>
      </c>
      <c r="E38" s="66">
        <v>50</v>
      </c>
      <c r="F38" s="68">
        <v>0.4</v>
      </c>
    </row>
    <row r="39" spans="2:6" ht="48" thickBot="1" x14ac:dyDescent="0.3">
      <c r="B39" s="65" t="s">
        <v>5</v>
      </c>
      <c r="C39" s="66" t="s">
        <v>207</v>
      </c>
      <c r="D39" s="67" t="s">
        <v>108</v>
      </c>
      <c r="E39" s="66">
        <v>50</v>
      </c>
      <c r="F39" s="68">
        <v>0.4</v>
      </c>
    </row>
    <row r="40" spans="2:6" ht="48" thickBot="1" x14ac:dyDescent="0.3">
      <c r="B40" s="65" t="s">
        <v>5</v>
      </c>
      <c r="C40" s="66" t="s">
        <v>208</v>
      </c>
      <c r="D40" s="67" t="s">
        <v>109</v>
      </c>
      <c r="E40" s="66">
        <v>50</v>
      </c>
      <c r="F40" s="68">
        <v>0.4</v>
      </c>
    </row>
    <row r="41" spans="2:6" ht="32.25" thickBot="1" x14ac:dyDescent="0.3">
      <c r="B41" s="65" t="s">
        <v>5</v>
      </c>
      <c r="C41" s="66" t="s">
        <v>209</v>
      </c>
      <c r="D41" s="67" t="s">
        <v>110</v>
      </c>
      <c r="E41" s="66">
        <v>50</v>
      </c>
      <c r="F41" s="68">
        <v>0.4</v>
      </c>
    </row>
    <row r="42" spans="2:6" ht="95.25" thickBot="1" x14ac:dyDescent="0.3">
      <c r="B42" s="65" t="s">
        <v>0</v>
      </c>
      <c r="C42" s="66" t="s">
        <v>210</v>
      </c>
      <c r="D42" s="67" t="s">
        <v>111</v>
      </c>
      <c r="E42" s="66" t="s">
        <v>17</v>
      </c>
      <c r="F42" s="68">
        <v>1</v>
      </c>
    </row>
    <row r="43" spans="2:6" ht="32.25" thickBot="1" x14ac:dyDescent="0.3">
      <c r="B43" s="65" t="s">
        <v>0</v>
      </c>
      <c r="C43" s="66" t="s">
        <v>211</v>
      </c>
      <c r="D43" s="67" t="s">
        <v>212</v>
      </c>
      <c r="E43" s="66" t="s">
        <v>18</v>
      </c>
      <c r="F43" s="68">
        <v>1</v>
      </c>
    </row>
    <row r="44" spans="2:6" ht="48" thickBot="1" x14ac:dyDescent="0.3">
      <c r="B44" s="65" t="s">
        <v>0</v>
      </c>
      <c r="C44" s="66" t="s">
        <v>213</v>
      </c>
      <c r="D44" s="67" t="s">
        <v>214</v>
      </c>
      <c r="E44" s="66" t="s">
        <v>18</v>
      </c>
      <c r="F44" s="68">
        <v>1</v>
      </c>
    </row>
    <row r="45" spans="2:6" ht="63.75" thickBot="1" x14ac:dyDescent="0.3">
      <c r="B45" s="65" t="s">
        <v>0</v>
      </c>
      <c r="C45" s="66" t="s">
        <v>215</v>
      </c>
      <c r="D45" s="67" t="s">
        <v>216</v>
      </c>
      <c r="E45" s="66" t="s">
        <v>18</v>
      </c>
      <c r="F45" s="68">
        <v>1</v>
      </c>
    </row>
    <row r="46" spans="2:6" ht="32.25" thickBot="1" x14ac:dyDescent="0.3">
      <c r="B46" s="65" t="s">
        <v>0</v>
      </c>
      <c r="C46" s="66" t="s">
        <v>217</v>
      </c>
      <c r="D46" s="67" t="s">
        <v>218</v>
      </c>
      <c r="E46" s="66" t="s">
        <v>18</v>
      </c>
      <c r="F46" s="68">
        <v>1</v>
      </c>
    </row>
    <row r="47" spans="2:6" ht="48" thickBot="1" x14ac:dyDescent="0.3">
      <c r="B47" s="65" t="s">
        <v>0</v>
      </c>
      <c r="C47" s="66" t="s">
        <v>219</v>
      </c>
      <c r="D47" s="67" t="s">
        <v>220</v>
      </c>
      <c r="E47" s="66" t="s">
        <v>18</v>
      </c>
      <c r="F47" s="68">
        <v>1</v>
      </c>
    </row>
    <row r="48" spans="2:6" ht="32.25" thickBot="1" x14ac:dyDescent="0.3">
      <c r="B48" s="65" t="s">
        <v>0</v>
      </c>
      <c r="C48" s="66" t="s">
        <v>221</v>
      </c>
      <c r="D48" s="67" t="s">
        <v>222</v>
      </c>
      <c r="E48" s="66" t="s">
        <v>18</v>
      </c>
      <c r="F48" s="68">
        <v>1</v>
      </c>
    </row>
    <row r="49" spans="2:6" ht="48" thickBot="1" x14ac:dyDescent="0.3">
      <c r="B49" s="65" t="s">
        <v>0</v>
      </c>
      <c r="C49" s="66" t="s">
        <v>223</v>
      </c>
      <c r="D49" s="67" t="s">
        <v>224</v>
      </c>
      <c r="E49" s="66" t="s">
        <v>18</v>
      </c>
      <c r="F49" s="68">
        <v>1</v>
      </c>
    </row>
    <row r="50" spans="2:6" ht="63.75" thickBot="1" x14ac:dyDescent="0.3">
      <c r="B50" s="65" t="s">
        <v>0</v>
      </c>
      <c r="C50" s="66" t="s">
        <v>225</v>
      </c>
      <c r="D50" s="67" t="s">
        <v>112</v>
      </c>
      <c r="E50" s="66">
        <v>27</v>
      </c>
      <c r="F50" s="68">
        <v>1</v>
      </c>
    </row>
    <row r="51" spans="2:6" ht="48" thickBot="1" x14ac:dyDescent="0.3">
      <c r="B51" s="65" t="s">
        <v>0</v>
      </c>
      <c r="C51" s="66" t="s">
        <v>226</v>
      </c>
      <c r="D51" s="67" t="s">
        <v>113</v>
      </c>
      <c r="E51" s="66">
        <v>27</v>
      </c>
      <c r="F51" s="68">
        <v>1</v>
      </c>
    </row>
    <row r="52" spans="2:6" ht="32.25" thickBot="1" x14ac:dyDescent="0.3">
      <c r="B52" s="65" t="s">
        <v>0</v>
      </c>
      <c r="C52" s="66" t="s">
        <v>227</v>
      </c>
      <c r="D52" s="67" t="s">
        <v>114</v>
      </c>
      <c r="E52" s="66">
        <v>28</v>
      </c>
      <c r="F52" s="68">
        <v>1</v>
      </c>
    </row>
    <row r="53" spans="2:6" ht="32.25" thickBot="1" x14ac:dyDescent="0.3">
      <c r="B53" s="65" t="s">
        <v>0</v>
      </c>
      <c r="C53" s="66" t="s">
        <v>228</v>
      </c>
      <c r="D53" s="67" t="s">
        <v>115</v>
      </c>
      <c r="E53" s="66">
        <v>29</v>
      </c>
      <c r="F53" s="68">
        <v>1</v>
      </c>
    </row>
    <row r="54" spans="2:6" ht="95.25" thickBot="1" x14ac:dyDescent="0.3">
      <c r="B54" s="65" t="s">
        <v>0</v>
      </c>
      <c r="C54" s="66" t="s">
        <v>229</v>
      </c>
      <c r="D54" s="67" t="s">
        <v>116</v>
      </c>
      <c r="E54" s="66">
        <v>29</v>
      </c>
      <c r="F54" s="68">
        <v>1</v>
      </c>
    </row>
    <row r="55" spans="2:6" ht="32.25" thickBot="1" x14ac:dyDescent="0.3">
      <c r="B55" s="65" t="s">
        <v>0</v>
      </c>
      <c r="C55" s="66" t="s">
        <v>230</v>
      </c>
      <c r="D55" s="67" t="s">
        <v>117</v>
      </c>
      <c r="E55" s="66">
        <v>29</v>
      </c>
      <c r="F55" s="68">
        <v>1</v>
      </c>
    </row>
    <row r="56" spans="2:6" ht="63.75" thickBot="1" x14ac:dyDescent="0.3">
      <c r="B56" s="65" t="s">
        <v>0</v>
      </c>
      <c r="C56" s="66" t="s">
        <v>231</v>
      </c>
      <c r="D56" s="67" t="s">
        <v>232</v>
      </c>
      <c r="E56" s="66" t="s">
        <v>19</v>
      </c>
      <c r="F56" s="68">
        <v>1</v>
      </c>
    </row>
    <row r="57" spans="2:6" ht="63.75" thickBot="1" x14ac:dyDescent="0.3">
      <c r="B57" s="65" t="s">
        <v>0</v>
      </c>
      <c r="C57" s="66" t="s">
        <v>233</v>
      </c>
      <c r="D57" s="67" t="s">
        <v>234</v>
      </c>
      <c r="E57" s="66" t="s">
        <v>19</v>
      </c>
      <c r="F57" s="68">
        <v>1</v>
      </c>
    </row>
    <row r="58" spans="2:6" ht="48" thickBot="1" x14ac:dyDescent="0.3">
      <c r="B58" s="65" t="s">
        <v>0</v>
      </c>
      <c r="C58" s="66" t="s">
        <v>235</v>
      </c>
      <c r="D58" s="67" t="s">
        <v>118</v>
      </c>
      <c r="E58" s="66">
        <v>32</v>
      </c>
      <c r="F58" s="68">
        <v>1</v>
      </c>
    </row>
    <row r="59" spans="2:6" ht="48" thickBot="1" x14ac:dyDescent="0.3">
      <c r="B59" s="65" t="s">
        <v>0</v>
      </c>
      <c r="C59" s="66" t="s">
        <v>236</v>
      </c>
      <c r="D59" s="67" t="s">
        <v>119</v>
      </c>
      <c r="E59" s="66">
        <v>73</v>
      </c>
      <c r="F59" s="68">
        <v>1</v>
      </c>
    </row>
    <row r="60" spans="2:6" ht="63.75" thickBot="1" x14ac:dyDescent="0.3">
      <c r="B60" s="65" t="s">
        <v>0</v>
      </c>
      <c r="C60" s="66" t="s">
        <v>237</v>
      </c>
      <c r="D60" s="67" t="s">
        <v>120</v>
      </c>
      <c r="E60" s="66">
        <v>74</v>
      </c>
      <c r="F60" s="68">
        <v>1</v>
      </c>
    </row>
    <row r="61" spans="2:6" ht="48" thickBot="1" x14ac:dyDescent="0.3">
      <c r="B61" s="65" t="s">
        <v>0</v>
      </c>
      <c r="C61" s="66" t="s">
        <v>238</v>
      </c>
      <c r="D61" s="67" t="s">
        <v>121</v>
      </c>
      <c r="E61" s="66">
        <v>74</v>
      </c>
      <c r="F61" s="68">
        <v>1</v>
      </c>
    </row>
    <row r="62" spans="2:6" ht="111" thickBot="1" x14ac:dyDescent="0.3">
      <c r="B62" s="65" t="s">
        <v>0</v>
      </c>
      <c r="C62" s="66" t="s">
        <v>239</v>
      </c>
      <c r="D62" s="67" t="s">
        <v>122</v>
      </c>
      <c r="E62" s="66">
        <v>75</v>
      </c>
      <c r="F62" s="68">
        <v>1</v>
      </c>
    </row>
    <row r="63" spans="2:6" ht="95.25" thickBot="1" x14ac:dyDescent="0.3">
      <c r="B63" s="65" t="s">
        <v>0</v>
      </c>
      <c r="C63" s="66" t="s">
        <v>240</v>
      </c>
      <c r="D63" s="67" t="s">
        <v>123</v>
      </c>
      <c r="E63" s="66">
        <v>75</v>
      </c>
      <c r="F63" s="68">
        <v>1</v>
      </c>
    </row>
    <row r="64" spans="2:6" ht="48" thickBot="1" x14ac:dyDescent="0.3">
      <c r="B64" s="65" t="s">
        <v>1</v>
      </c>
      <c r="C64" s="66" t="s">
        <v>241</v>
      </c>
      <c r="D64" s="67" t="s">
        <v>124</v>
      </c>
      <c r="E64" s="66" t="s">
        <v>20</v>
      </c>
      <c r="F64" s="66" t="s">
        <v>20</v>
      </c>
    </row>
    <row r="65" spans="2:6" ht="32.25" thickBot="1" x14ac:dyDescent="0.3">
      <c r="B65" s="65" t="s">
        <v>1</v>
      </c>
      <c r="C65" s="66" t="s">
        <v>242</v>
      </c>
      <c r="D65" s="67" t="s">
        <v>125</v>
      </c>
      <c r="E65" s="66" t="s">
        <v>20</v>
      </c>
      <c r="F65" s="66" t="s">
        <v>20</v>
      </c>
    </row>
    <row r="66" spans="2:6" ht="32.25" thickBot="1" x14ac:dyDescent="0.3">
      <c r="B66" s="65" t="s">
        <v>1</v>
      </c>
      <c r="C66" s="66" t="s">
        <v>243</v>
      </c>
      <c r="D66" s="67" t="s">
        <v>126</v>
      </c>
      <c r="E66" s="66" t="s">
        <v>20</v>
      </c>
      <c r="F66" s="66" t="s">
        <v>20</v>
      </c>
    </row>
    <row r="67" spans="2:6" ht="32.25" thickBot="1" x14ac:dyDescent="0.3">
      <c r="B67" s="65" t="s">
        <v>1</v>
      </c>
      <c r="C67" s="66" t="s">
        <v>244</v>
      </c>
      <c r="D67" s="67" t="s">
        <v>127</v>
      </c>
      <c r="E67" s="66" t="s">
        <v>20</v>
      </c>
      <c r="F67" s="66" t="s">
        <v>20</v>
      </c>
    </row>
    <row r="68" spans="2:6" ht="32.25" thickBot="1" x14ac:dyDescent="0.3">
      <c r="B68" s="65" t="s">
        <v>1</v>
      </c>
      <c r="C68" s="66" t="s">
        <v>245</v>
      </c>
      <c r="D68" s="67" t="s">
        <v>128</v>
      </c>
      <c r="E68" s="66" t="s">
        <v>20</v>
      </c>
      <c r="F68" s="66" t="s">
        <v>20</v>
      </c>
    </row>
    <row r="69" spans="2:6" ht="48" thickBot="1" x14ac:dyDescent="0.3">
      <c r="B69" s="65" t="s">
        <v>1</v>
      </c>
      <c r="C69" s="66" t="s">
        <v>246</v>
      </c>
      <c r="D69" s="67" t="s">
        <v>129</v>
      </c>
      <c r="E69" s="66" t="s">
        <v>20</v>
      </c>
      <c r="F69" s="66" t="s">
        <v>20</v>
      </c>
    </row>
    <row r="70" spans="2:6" ht="32.25" thickBot="1" x14ac:dyDescent="0.3">
      <c r="B70" s="65" t="s">
        <v>1</v>
      </c>
      <c r="C70" s="66" t="s">
        <v>247</v>
      </c>
      <c r="D70" s="67" t="s">
        <v>130</v>
      </c>
      <c r="E70" s="66" t="s">
        <v>20</v>
      </c>
      <c r="F70" s="66" t="s">
        <v>20</v>
      </c>
    </row>
    <row r="71" spans="2:6" ht="32.25" thickBot="1" x14ac:dyDescent="0.3">
      <c r="B71" s="65" t="s">
        <v>1</v>
      </c>
      <c r="C71" s="66" t="s">
        <v>248</v>
      </c>
      <c r="D71" s="67" t="s">
        <v>131</v>
      </c>
      <c r="E71" s="66" t="s">
        <v>20</v>
      </c>
      <c r="F71" s="66" t="s">
        <v>20</v>
      </c>
    </row>
    <row r="72" spans="2:6" ht="63.75" thickBot="1" x14ac:dyDescent="0.3">
      <c r="B72" s="65" t="s">
        <v>1</v>
      </c>
      <c r="C72" s="66" t="s">
        <v>249</v>
      </c>
      <c r="D72" s="67" t="s">
        <v>132</v>
      </c>
      <c r="E72" s="66" t="s">
        <v>20</v>
      </c>
      <c r="F72" s="66" t="s">
        <v>20</v>
      </c>
    </row>
    <row r="73" spans="2:6" ht="32.25" thickBot="1" x14ac:dyDescent="0.3">
      <c r="B73" s="65" t="s">
        <v>1</v>
      </c>
      <c r="C73" s="66" t="s">
        <v>250</v>
      </c>
      <c r="D73" s="67" t="s">
        <v>133</v>
      </c>
      <c r="E73" s="66" t="s">
        <v>20</v>
      </c>
      <c r="F73" s="66" t="s">
        <v>20</v>
      </c>
    </row>
    <row r="74" spans="2:6" ht="95.25" thickBot="1" x14ac:dyDescent="0.3">
      <c r="B74" s="65" t="s">
        <v>1</v>
      </c>
      <c r="C74" s="66" t="s">
        <v>251</v>
      </c>
      <c r="D74" s="67" t="s">
        <v>134</v>
      </c>
      <c r="E74" s="66" t="s">
        <v>20</v>
      </c>
      <c r="F74" s="66" t="s">
        <v>20</v>
      </c>
    </row>
    <row r="75" spans="2:6" ht="95.25" thickBot="1" x14ac:dyDescent="0.3">
      <c r="B75" s="65" t="s">
        <v>1</v>
      </c>
      <c r="C75" s="66" t="s">
        <v>252</v>
      </c>
      <c r="D75" s="67" t="s">
        <v>135</v>
      </c>
      <c r="E75" s="66" t="s">
        <v>20</v>
      </c>
      <c r="F75" s="66" t="s">
        <v>20</v>
      </c>
    </row>
    <row r="76" spans="2:6" ht="63.75" thickBot="1" x14ac:dyDescent="0.3">
      <c r="B76" s="65" t="s">
        <v>1</v>
      </c>
      <c r="C76" s="66" t="s">
        <v>253</v>
      </c>
      <c r="D76" s="67" t="s">
        <v>136</v>
      </c>
      <c r="E76" s="66" t="s">
        <v>20</v>
      </c>
      <c r="F76" s="66" t="s">
        <v>20</v>
      </c>
    </row>
    <row r="77" spans="2:6" ht="111" thickBot="1" x14ac:dyDescent="0.3">
      <c r="B77" s="65" t="s">
        <v>1</v>
      </c>
      <c r="C77" s="66" t="s">
        <v>254</v>
      </c>
      <c r="D77" s="67" t="s">
        <v>137</v>
      </c>
      <c r="E77" s="66" t="s">
        <v>20</v>
      </c>
      <c r="F77" s="66" t="s">
        <v>20</v>
      </c>
    </row>
    <row r="78" spans="2:6" ht="48" thickBot="1" x14ac:dyDescent="0.3">
      <c r="B78" s="65" t="s">
        <v>1</v>
      </c>
      <c r="C78" s="66" t="s">
        <v>255</v>
      </c>
      <c r="D78" s="67" t="s">
        <v>138</v>
      </c>
      <c r="E78" s="66" t="s">
        <v>20</v>
      </c>
      <c r="F78" s="66" t="s">
        <v>20</v>
      </c>
    </row>
    <row r="79" spans="2:6" ht="79.5" thickBot="1" x14ac:dyDescent="0.3">
      <c r="B79" s="65" t="s">
        <v>1</v>
      </c>
      <c r="C79" s="66" t="s">
        <v>256</v>
      </c>
      <c r="D79" s="67" t="s">
        <v>139</v>
      </c>
      <c r="E79" s="66" t="s">
        <v>20</v>
      </c>
      <c r="F79" s="66" t="s">
        <v>20</v>
      </c>
    </row>
    <row r="80" spans="2:6" ht="63.75" thickBot="1" x14ac:dyDescent="0.3">
      <c r="B80" s="65" t="s">
        <v>1</v>
      </c>
      <c r="C80" s="66" t="s">
        <v>257</v>
      </c>
      <c r="D80" s="67" t="s">
        <v>140</v>
      </c>
      <c r="E80" s="66" t="s">
        <v>20</v>
      </c>
      <c r="F80" s="66" t="s">
        <v>20</v>
      </c>
    </row>
    <row r="81" spans="2:6" ht="79.5" thickBot="1" x14ac:dyDescent="0.3">
      <c r="B81" s="65" t="s">
        <v>1</v>
      </c>
      <c r="C81" s="66" t="s">
        <v>258</v>
      </c>
      <c r="D81" s="67" t="s">
        <v>141</v>
      </c>
      <c r="E81" s="66" t="s">
        <v>20</v>
      </c>
      <c r="F81" s="66" t="s">
        <v>20</v>
      </c>
    </row>
    <row r="82" spans="2:6" ht="63.75" thickBot="1" x14ac:dyDescent="0.3">
      <c r="B82" s="65" t="s">
        <v>1</v>
      </c>
      <c r="C82" s="66" t="s">
        <v>259</v>
      </c>
      <c r="D82" s="67" t="s">
        <v>142</v>
      </c>
      <c r="E82" s="66" t="s">
        <v>20</v>
      </c>
      <c r="F82" s="66" t="s">
        <v>20</v>
      </c>
    </row>
    <row r="83" spans="2:6" ht="174" thickBot="1" x14ac:dyDescent="0.3">
      <c r="B83" s="65" t="s">
        <v>1</v>
      </c>
      <c r="C83" s="66" t="s">
        <v>260</v>
      </c>
      <c r="D83" s="67" t="s">
        <v>143</v>
      </c>
      <c r="E83" s="66" t="s">
        <v>20</v>
      </c>
      <c r="F83" s="66" t="s">
        <v>20</v>
      </c>
    </row>
    <row r="84" spans="2:6" ht="111" thickBot="1" x14ac:dyDescent="0.3">
      <c r="B84" s="65" t="s">
        <v>1</v>
      </c>
      <c r="C84" s="66" t="s">
        <v>261</v>
      </c>
      <c r="D84" s="67" t="s">
        <v>144</v>
      </c>
      <c r="E84" s="66" t="s">
        <v>20</v>
      </c>
      <c r="F84" s="66" t="s">
        <v>20</v>
      </c>
    </row>
    <row r="85" spans="2:6" ht="95.25" thickBot="1" x14ac:dyDescent="0.3">
      <c r="B85" s="65" t="s">
        <v>1</v>
      </c>
      <c r="C85" s="66" t="s">
        <v>262</v>
      </c>
      <c r="D85" s="67" t="s">
        <v>145</v>
      </c>
      <c r="E85" s="66" t="s">
        <v>20</v>
      </c>
      <c r="F85" s="66" t="s">
        <v>20</v>
      </c>
    </row>
    <row r="86" spans="2:6" ht="63.75" thickBot="1" x14ac:dyDescent="0.3">
      <c r="B86" s="65" t="s">
        <v>1</v>
      </c>
      <c r="C86" s="66" t="s">
        <v>263</v>
      </c>
      <c r="D86" s="67" t="s">
        <v>146</v>
      </c>
      <c r="E86" s="66" t="s">
        <v>20</v>
      </c>
      <c r="F86" s="66" t="s">
        <v>20</v>
      </c>
    </row>
    <row r="87" spans="2:6" ht="32.25" thickBot="1" x14ac:dyDescent="0.3">
      <c r="B87" s="65" t="s">
        <v>1</v>
      </c>
      <c r="C87" s="66" t="s">
        <v>264</v>
      </c>
      <c r="D87" s="67" t="s">
        <v>147</v>
      </c>
      <c r="E87" s="66" t="s">
        <v>20</v>
      </c>
      <c r="F87" s="66" t="s">
        <v>20</v>
      </c>
    </row>
    <row r="88" spans="2:6" ht="189.75" thickBot="1" x14ac:dyDescent="0.3">
      <c r="B88" s="65" t="s">
        <v>1</v>
      </c>
      <c r="C88" s="66" t="s">
        <v>265</v>
      </c>
      <c r="D88" s="67" t="s">
        <v>148</v>
      </c>
      <c r="E88" s="66" t="s">
        <v>20</v>
      </c>
      <c r="F88" s="66" t="s">
        <v>20</v>
      </c>
    </row>
    <row r="89" spans="2:6" ht="48" thickBot="1" x14ac:dyDescent="0.3">
      <c r="B89" s="65" t="s">
        <v>1</v>
      </c>
      <c r="C89" s="66" t="s">
        <v>266</v>
      </c>
      <c r="D89" s="67" t="s">
        <v>149</v>
      </c>
      <c r="E89" s="66" t="s">
        <v>20</v>
      </c>
      <c r="F89" s="66" t="s">
        <v>20</v>
      </c>
    </row>
    <row r="90" spans="2:6" ht="32.25" thickBot="1" x14ac:dyDescent="0.3">
      <c r="B90" s="65" t="s">
        <v>1</v>
      </c>
      <c r="C90" s="66" t="s">
        <v>267</v>
      </c>
      <c r="D90" s="67" t="s">
        <v>150</v>
      </c>
      <c r="E90" s="66" t="s">
        <v>20</v>
      </c>
      <c r="F90" s="66" t="s">
        <v>20</v>
      </c>
    </row>
    <row r="91" spans="2:6" ht="48" thickBot="1" x14ac:dyDescent="0.3">
      <c r="B91" s="65" t="s">
        <v>2</v>
      </c>
      <c r="C91" s="66" t="s">
        <v>268</v>
      </c>
      <c r="D91" s="67" t="s">
        <v>151</v>
      </c>
      <c r="E91" s="66" t="s">
        <v>20</v>
      </c>
      <c r="F91" s="66" t="s">
        <v>20</v>
      </c>
    </row>
    <row r="92" spans="2:6" ht="111" thickBot="1" x14ac:dyDescent="0.3">
      <c r="B92" s="65" t="s">
        <v>2</v>
      </c>
      <c r="C92" s="66" t="s">
        <v>269</v>
      </c>
      <c r="D92" s="67" t="s">
        <v>152</v>
      </c>
      <c r="E92" s="66" t="s">
        <v>20</v>
      </c>
      <c r="F92" s="66" t="s">
        <v>20</v>
      </c>
    </row>
    <row r="93" spans="2:6" ht="63.75" thickBot="1" x14ac:dyDescent="0.3">
      <c r="B93" s="65" t="s">
        <v>2</v>
      </c>
      <c r="C93" s="66" t="s">
        <v>270</v>
      </c>
      <c r="D93" s="67" t="s">
        <v>153</v>
      </c>
      <c r="E93" s="66" t="s">
        <v>20</v>
      </c>
      <c r="F93" s="66" t="s">
        <v>20</v>
      </c>
    </row>
    <row r="94" spans="2:6" ht="126.75" thickBot="1" x14ac:dyDescent="0.3">
      <c r="B94" s="65" t="s">
        <v>2</v>
      </c>
      <c r="C94" s="66" t="s">
        <v>271</v>
      </c>
      <c r="D94" s="67" t="s">
        <v>154</v>
      </c>
      <c r="E94" s="66" t="s">
        <v>20</v>
      </c>
      <c r="F94" s="66" t="s">
        <v>20</v>
      </c>
    </row>
    <row r="95" spans="2:6" ht="126.75" thickBot="1" x14ac:dyDescent="0.3">
      <c r="B95" s="65" t="s">
        <v>2</v>
      </c>
      <c r="C95" s="66" t="s">
        <v>272</v>
      </c>
      <c r="D95" s="67" t="s">
        <v>155</v>
      </c>
      <c r="E95" s="66" t="s">
        <v>20</v>
      </c>
      <c r="F95" s="66" t="s">
        <v>20</v>
      </c>
    </row>
    <row r="96" spans="2:6" ht="63.75" thickBot="1" x14ac:dyDescent="0.3">
      <c r="B96" s="65" t="s">
        <v>2</v>
      </c>
      <c r="C96" s="66" t="s">
        <v>273</v>
      </c>
      <c r="D96" s="67" t="s">
        <v>156</v>
      </c>
      <c r="E96" s="66" t="s">
        <v>20</v>
      </c>
      <c r="F96" s="66" t="s">
        <v>20</v>
      </c>
    </row>
    <row r="97" spans="2:6" ht="32.25" thickBot="1" x14ac:dyDescent="0.3">
      <c r="B97" s="65" t="s">
        <v>2</v>
      </c>
      <c r="C97" s="66" t="s">
        <v>274</v>
      </c>
      <c r="D97" s="67" t="s">
        <v>157</v>
      </c>
      <c r="E97" s="66" t="s">
        <v>20</v>
      </c>
      <c r="F97" s="66" t="s">
        <v>20</v>
      </c>
    </row>
    <row r="98" spans="2:6" ht="32.25" thickBot="1" x14ac:dyDescent="0.3">
      <c r="B98" s="65" t="s">
        <v>2</v>
      </c>
      <c r="C98" s="66" t="s">
        <v>275</v>
      </c>
      <c r="D98" s="67" t="s">
        <v>158</v>
      </c>
      <c r="E98" s="66" t="s">
        <v>20</v>
      </c>
      <c r="F98" s="66" t="s">
        <v>20</v>
      </c>
    </row>
    <row r="99" spans="2:6" ht="32.25" thickBot="1" x14ac:dyDescent="0.3">
      <c r="B99" s="65" t="s">
        <v>2</v>
      </c>
      <c r="C99" s="66" t="s">
        <v>276</v>
      </c>
      <c r="D99" s="72" t="s">
        <v>159</v>
      </c>
      <c r="E99" s="66" t="s">
        <v>20</v>
      </c>
      <c r="F99" s="66" t="s">
        <v>20</v>
      </c>
    </row>
    <row r="100" spans="2:6" ht="32.25" thickBot="1" x14ac:dyDescent="0.3">
      <c r="B100" s="65" t="s">
        <v>2</v>
      </c>
      <c r="C100" s="66" t="s">
        <v>277</v>
      </c>
      <c r="D100" s="67" t="s">
        <v>160</v>
      </c>
      <c r="E100" s="66" t="s">
        <v>20</v>
      </c>
      <c r="F100" s="66" t="s">
        <v>20</v>
      </c>
    </row>
    <row r="101" spans="2:6" ht="48" thickBot="1" x14ac:dyDescent="0.3">
      <c r="B101" s="65" t="s">
        <v>2</v>
      </c>
      <c r="C101" s="66" t="s">
        <v>278</v>
      </c>
      <c r="D101" s="67" t="s">
        <v>161</v>
      </c>
      <c r="E101" s="66" t="s">
        <v>20</v>
      </c>
      <c r="F101" s="66" t="s">
        <v>20</v>
      </c>
    </row>
    <row r="102" spans="2:6" ht="79.5" thickBot="1" x14ac:dyDescent="0.3">
      <c r="B102" s="65" t="s">
        <v>2</v>
      </c>
      <c r="C102" s="66" t="s">
        <v>279</v>
      </c>
      <c r="D102" s="67" t="s">
        <v>162</v>
      </c>
      <c r="E102" s="66" t="s">
        <v>20</v>
      </c>
      <c r="F102" s="66" t="s">
        <v>20</v>
      </c>
    </row>
    <row r="103" spans="2:6" ht="32.25" thickBot="1" x14ac:dyDescent="0.3">
      <c r="B103" s="65" t="s">
        <v>2</v>
      </c>
      <c r="C103" s="66" t="s">
        <v>280</v>
      </c>
      <c r="D103" s="67" t="s">
        <v>163</v>
      </c>
      <c r="E103" s="66" t="s">
        <v>20</v>
      </c>
      <c r="F103" s="66" t="s">
        <v>20</v>
      </c>
    </row>
    <row r="104" spans="2:6" ht="32.25" thickBot="1" x14ac:dyDescent="0.3">
      <c r="B104" s="65" t="s">
        <v>2</v>
      </c>
      <c r="C104" s="66" t="s">
        <v>281</v>
      </c>
      <c r="D104" s="67" t="s">
        <v>164</v>
      </c>
      <c r="E104" s="66" t="s">
        <v>20</v>
      </c>
      <c r="F104" s="66" t="s">
        <v>20</v>
      </c>
    </row>
    <row r="105" spans="2:6" ht="79.5" thickBot="1" x14ac:dyDescent="0.3">
      <c r="B105" s="65" t="s">
        <v>2</v>
      </c>
      <c r="C105" s="66" t="s">
        <v>282</v>
      </c>
      <c r="D105" s="67" t="s">
        <v>165</v>
      </c>
      <c r="E105" s="66" t="s">
        <v>20</v>
      </c>
      <c r="F105" s="66" t="s">
        <v>20</v>
      </c>
    </row>
    <row r="106" spans="2:6" ht="95.25" thickBot="1" x14ac:dyDescent="0.3">
      <c r="B106" s="65" t="s">
        <v>2</v>
      </c>
      <c r="C106" s="66" t="s">
        <v>283</v>
      </c>
      <c r="D106" s="67" t="s">
        <v>166</v>
      </c>
      <c r="E106" s="66" t="s">
        <v>20</v>
      </c>
      <c r="F106" s="66" t="s">
        <v>20</v>
      </c>
    </row>
    <row r="107" spans="2:6" ht="48" thickBot="1" x14ac:dyDescent="0.3">
      <c r="B107" s="65" t="s">
        <v>2</v>
      </c>
      <c r="C107" s="66" t="s">
        <v>284</v>
      </c>
      <c r="D107" s="67" t="s">
        <v>167</v>
      </c>
      <c r="E107" s="66" t="s">
        <v>20</v>
      </c>
      <c r="F107" s="66" t="s">
        <v>20</v>
      </c>
    </row>
    <row r="108" spans="2:6" ht="32.25" thickBot="1" x14ac:dyDescent="0.3">
      <c r="B108" s="65" t="s">
        <v>2</v>
      </c>
      <c r="C108" s="66" t="s">
        <v>285</v>
      </c>
      <c r="D108" s="67" t="s">
        <v>168</v>
      </c>
      <c r="E108" s="66" t="s">
        <v>20</v>
      </c>
      <c r="F108" s="66" t="s">
        <v>20</v>
      </c>
    </row>
    <row r="109" spans="2:6" ht="48" thickBot="1" x14ac:dyDescent="0.3">
      <c r="B109" s="65" t="s">
        <v>2</v>
      </c>
      <c r="C109" s="66" t="s">
        <v>286</v>
      </c>
      <c r="D109" s="67" t="s">
        <v>169</v>
      </c>
      <c r="E109" s="66" t="s">
        <v>20</v>
      </c>
      <c r="F109" s="66" t="s">
        <v>20</v>
      </c>
    </row>
    <row r="110" spans="2:6" ht="32.25" thickBot="1" x14ac:dyDescent="0.3">
      <c r="B110" s="65" t="s">
        <v>2</v>
      </c>
      <c r="C110" s="66" t="s">
        <v>287</v>
      </c>
      <c r="D110" s="67" t="s">
        <v>170</v>
      </c>
      <c r="E110" s="66" t="s">
        <v>20</v>
      </c>
      <c r="F110" s="66" t="s">
        <v>20</v>
      </c>
    </row>
    <row r="113" spans="2:2" x14ac:dyDescent="0.25">
      <c r="B113" s="5"/>
    </row>
    <row r="114" spans="2:2" x14ac:dyDescent="0.25">
      <c r="B114" s="6"/>
    </row>
    <row r="115" spans="2:2" x14ac:dyDescent="0.25">
      <c r="B115" s="6"/>
    </row>
  </sheetData>
  <mergeCells count="2">
    <mergeCell ref="L1:M1"/>
    <mergeCell ref="O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INSTRUCCIONES </vt:lpstr>
      <vt:lpstr>GENERAL</vt:lpstr>
      <vt:lpstr>ALOJAMIENTO 1</vt:lpstr>
      <vt:lpstr>ALOJAMIENTO 2</vt:lpstr>
      <vt:lpstr>ALOJAMIENTO 3</vt:lpstr>
      <vt:lpstr>ALOJAMIENTO 4</vt:lpstr>
      <vt:lpstr>ALOJAMIENTO 5</vt:lpstr>
      <vt:lpstr>DATOS EJES</vt:lpstr>
      <vt:lpstr>'DATOS EJES'!_edn1</vt:lpstr>
      <vt:lpstr>'DATOS EJES'!_ednref1</vt:lpstr>
    </vt:vector>
  </TitlesOfParts>
  <Company>C.A.R.M.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SOLER, ADRIANA</dc:creator>
  <cp:lastModifiedBy>ARROYO MOMPEAN, PEDRO</cp:lastModifiedBy>
  <dcterms:created xsi:type="dcterms:W3CDTF">2024-07-04T06:47:51Z</dcterms:created>
  <dcterms:modified xsi:type="dcterms:W3CDTF">2024-07-26T08:56:51Z</dcterms:modified>
</cp:coreProperties>
</file>